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8456b0ad753cf81/Desktop/"/>
    </mc:Choice>
  </mc:AlternateContent>
  <xr:revisionPtr revIDLastSave="0" documentId="8_{79043D8B-90D7-42AC-BC6A-702B77295228}" xr6:coauthVersionLast="47" xr6:coauthVersionMax="47" xr10:uidLastSave="{00000000-0000-0000-0000-000000000000}"/>
  <bookViews>
    <workbookView xWindow="-110" yWindow="-110" windowWidth="25820" windowHeight="13900" firstSheet="1" activeTab="1" xr2:uid="{1F474F9B-2C18-4479-B3BB-7FF1F19E1B18}"/>
  </bookViews>
  <sheets>
    <sheet name="Exec Summary" sheetId="1" r:id="rId1"/>
    <sheet name="Income" sheetId="2" r:id="rId2"/>
    <sheet name="Expenses" sheetId="3" r:id="rId3"/>
    <sheet name="Assets &amp; Liabilities" sheetId="4" r:id="rId4"/>
    <sheet name="Net Cash Flow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4" i="5"/>
  <c r="C9" i="4"/>
  <c r="O22" i="3"/>
  <c r="O14" i="3"/>
  <c r="I77" i="3"/>
  <c r="I22" i="3"/>
  <c r="I16" i="3"/>
  <c r="I9" i="3"/>
  <c r="H38" i="2"/>
  <c r="C12" i="2"/>
  <c r="C16" i="3"/>
  <c r="H30" i="2"/>
  <c r="H23" i="2"/>
  <c r="H12" i="2"/>
  <c r="C17" i="2"/>
</calcChain>
</file>

<file path=xl/sharedStrings.xml><?xml version="1.0" encoding="utf-8"?>
<sst xmlns="http://schemas.openxmlformats.org/spreadsheetml/2006/main" count="152" uniqueCount="115">
  <si>
    <t>2025 Treasurer Report</t>
  </si>
  <si>
    <t>Bank Balance</t>
  </si>
  <si>
    <t>Events</t>
  </si>
  <si>
    <t>Sponsorships</t>
  </si>
  <si>
    <t>Petty Cash Deposits</t>
  </si>
  <si>
    <t>Memberships</t>
  </si>
  <si>
    <t>Total</t>
  </si>
  <si>
    <t>Net Income</t>
  </si>
  <si>
    <t>Grants/Sponsorships</t>
  </si>
  <si>
    <t>Comments</t>
  </si>
  <si>
    <t>Guild grants and external sponsorships</t>
  </si>
  <si>
    <t xml:space="preserve">Humanitix ticket sales </t>
  </si>
  <si>
    <t xml:space="preserve">Memberships throughout the year </t>
  </si>
  <si>
    <t>Workings:</t>
  </si>
  <si>
    <t xml:space="preserve">Events </t>
  </si>
  <si>
    <t>Panel Night (Semester One)</t>
  </si>
  <si>
    <t>Pitch Night (Semester One)</t>
  </si>
  <si>
    <t>Workshop (Semester One) : Pitch Yourself to Recruiters</t>
  </si>
  <si>
    <t>Case Study Night with EY</t>
  </si>
  <si>
    <t>Careers Mixer: Your Next Step</t>
  </si>
  <si>
    <t>Petty Cash</t>
  </si>
  <si>
    <t>Guild Grant</t>
  </si>
  <si>
    <t>1st (03/04/2005)</t>
  </si>
  <si>
    <t>2nd (10/04/2025)</t>
  </si>
  <si>
    <t>3rd (05/09/2025)</t>
  </si>
  <si>
    <t>4th (18/09/2025)</t>
  </si>
  <si>
    <t>PwC</t>
  </si>
  <si>
    <t>Bain &amp; Company</t>
  </si>
  <si>
    <t>EY</t>
  </si>
  <si>
    <t>Accenture</t>
  </si>
  <si>
    <t>Bank balance as of 31st of December 2024</t>
  </si>
  <si>
    <t>Total 2025 Income</t>
  </si>
  <si>
    <t>N/A</t>
  </si>
  <si>
    <t>Miscellaneous</t>
  </si>
  <si>
    <t>Merchandise</t>
  </si>
  <si>
    <t>Food and Drink</t>
  </si>
  <si>
    <t>Gifts</t>
  </si>
  <si>
    <t>Equipment</t>
  </si>
  <si>
    <t>Advertising</t>
  </si>
  <si>
    <t>Subscriptions</t>
  </si>
  <si>
    <t>Workings</t>
  </si>
  <si>
    <t xml:space="preserve">Canva </t>
  </si>
  <si>
    <t xml:space="preserve">Google Workspace </t>
  </si>
  <si>
    <t>Expense</t>
  </si>
  <si>
    <t>Price</t>
  </si>
  <si>
    <t>Go daddy (CCG Website)</t>
  </si>
  <si>
    <t>Panel Night Sem 2 Photography</t>
  </si>
  <si>
    <t xml:space="preserve">IGA Paper for Poster </t>
  </si>
  <si>
    <t>Amazon Lanyards</t>
  </si>
  <si>
    <t>Shein pens</t>
  </si>
  <si>
    <t>Food &amp; Drink</t>
  </si>
  <si>
    <t>Panel Night Semester One:</t>
  </si>
  <si>
    <t>Meet the Mates Semester One:</t>
  </si>
  <si>
    <t>Combo Chip box</t>
  </si>
  <si>
    <t>Costco Order</t>
  </si>
  <si>
    <t>Pitch Night Semester Two:</t>
  </si>
  <si>
    <t>Coles Online Order</t>
  </si>
  <si>
    <t>Meet the Mates Semester Two:</t>
  </si>
  <si>
    <t>Coles Drinks and Box of Chips</t>
  </si>
  <si>
    <t>Club Carnival Semester Two:</t>
  </si>
  <si>
    <t>Officeworks Pull Up Banner</t>
  </si>
  <si>
    <t>Panel Night Semester Two:</t>
  </si>
  <si>
    <t>Ampol Foodary</t>
  </si>
  <si>
    <t>Reject Shop</t>
  </si>
  <si>
    <t>Kmart (Certificates)</t>
  </si>
  <si>
    <t>Coles (Food and Drink)</t>
  </si>
  <si>
    <t>Woolworths (Utensils and Cutlery)</t>
  </si>
  <si>
    <t>Coles Online Order (1st)</t>
  </si>
  <si>
    <t>Coles Online Order (2nd)</t>
  </si>
  <si>
    <t>Officeworks (Certificates)</t>
  </si>
  <si>
    <t>Woolworths (Plates and Cups)</t>
  </si>
  <si>
    <t>Costco (Sushi and Sandwiches)</t>
  </si>
  <si>
    <t>Kmart (Gift bags, frames and candles)</t>
  </si>
  <si>
    <t>Subway cookies</t>
  </si>
  <si>
    <t>Chips and Soft drink cans</t>
  </si>
  <si>
    <t>Careers Mixer Semester Two:</t>
  </si>
  <si>
    <t>Pitch Night Semester One:</t>
  </si>
  <si>
    <t>Subway Cookies</t>
  </si>
  <si>
    <t>Coles Soft Drinks</t>
  </si>
  <si>
    <t>Gift bags, candles, chocolate and tea bags</t>
  </si>
  <si>
    <t>Certificates</t>
  </si>
  <si>
    <t>Costco Cake</t>
  </si>
  <si>
    <t>Dominos Pizza</t>
  </si>
  <si>
    <t>Costco (Sushi and Mini Burgers)</t>
  </si>
  <si>
    <t>Coles Order</t>
  </si>
  <si>
    <t>Assessment Centre Semester Two:</t>
  </si>
  <si>
    <t>Chips and Soft Drink Cans Coles</t>
  </si>
  <si>
    <t>Online Order (Tav Food)</t>
  </si>
  <si>
    <t>Overall Total</t>
  </si>
  <si>
    <t>CMA Reimbursement (09/04/25)</t>
  </si>
  <si>
    <t>CBCA Reimbursement (05/05/25)</t>
  </si>
  <si>
    <t>Wine Tour Deposit</t>
  </si>
  <si>
    <t>Wine Tour Bus Split</t>
  </si>
  <si>
    <t>CBCA Career Mixer Reimbursement</t>
  </si>
  <si>
    <t xml:space="preserve">CMA Career Mixer Reimbursement </t>
  </si>
  <si>
    <t>CBCA Reimbursement Tav Bill Security</t>
  </si>
  <si>
    <t>Careers Mixer (Other Expenses)</t>
  </si>
  <si>
    <t xml:space="preserve">Kmart Photo Frames </t>
  </si>
  <si>
    <t>Coles chocolates x 3</t>
  </si>
  <si>
    <t>Gift bag Packing Paper</t>
  </si>
  <si>
    <t>Certificate Frames</t>
  </si>
  <si>
    <t>Assets</t>
  </si>
  <si>
    <t>Bank</t>
  </si>
  <si>
    <t>Banner</t>
  </si>
  <si>
    <t>CCG Pens</t>
  </si>
  <si>
    <t>Lanyards</t>
  </si>
  <si>
    <t>Amount</t>
  </si>
  <si>
    <t>Liabilities</t>
  </si>
  <si>
    <t>Amount2</t>
  </si>
  <si>
    <t>CCG Current Assets &amp; Liabilities 2025</t>
  </si>
  <si>
    <t xml:space="preserve">Total 2025 Income: </t>
  </si>
  <si>
    <t>Total 2025 Expenses</t>
  </si>
  <si>
    <t>CCG Net Cash Flow 2025</t>
  </si>
  <si>
    <t>CCG Income 2025</t>
  </si>
  <si>
    <t>CCG  Expenses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</si>
</sst>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5"/>
      <name val="Aptos Black"/>
      <family val="2"/>
    </font>
    <font>
      <b/>
      <sz val="2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4" xfId="0" applyFont="1" applyBorder="1"/>
    <xf numFmtId="0" fontId="2" fillId="0" borderId="6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44" fontId="0" fillId="0" borderId="5" xfId="1" applyFont="1" applyBorder="1"/>
    <xf numFmtId="44" fontId="0" fillId="0" borderId="8" xfId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44" fontId="0" fillId="4" borderId="0" xfId="0" applyNumberFormat="1" applyFill="1"/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0" borderId="8" xfId="0" applyNumberForma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Source of Income for CCG in 2025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78-41F0-ABD1-0551E179C6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78-41F0-ABD1-0551E179C6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278-41F0-ABD1-0551E179C6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78-41F0-ABD1-0551E179C6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278-41F0-ABD1-0551E179C61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Events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278-41F0-ABD1-0551E179C6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Petty Cash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278-41F0-ABD1-0551E179C6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Guild Grant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278-41F0-ABD1-0551E179C6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Sponsorships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278-41F0-ABD1-0551E179C6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Memberships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278-41F0-ABD1-0551E179C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(Income!$H$12,Income!$H$16,Income!$H$23,Income!$H$30,Income!$H$33)</c:f>
              <c:numCache>
                <c:formatCode>_("$"* #,##0.00_);_("$"* \(#,##0.00\);_("$"* "-"??_);_(@_)</c:formatCode>
                <c:ptCount val="5"/>
                <c:pt idx="0">
                  <c:v>1820.69</c:v>
                </c:pt>
                <c:pt idx="1">
                  <c:v>97.5</c:v>
                </c:pt>
                <c:pt idx="2">
                  <c:v>1425</c:v>
                </c:pt>
                <c:pt idx="3">
                  <c:v>1400</c:v>
                </c:pt>
                <c:pt idx="4">
                  <c:v>589.55999999999995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8-41F0-ABD1-0551E179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Bank</a:t>
            </a:r>
            <a:r>
              <a:rPr lang="en-AU" baseline="0"/>
              <a:t> Balance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13B3CD-3CF0-473E-BA4A-A0D9337036EE}" type="CELLREF">
                      <a:rPr lang="en-US"/>
                      <a:pPr/>
                      <a:t>[CELLREF]</a:t>
                    </a:fld>
                    <a:endParaRPr lang="en-AU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{C913B3CD-3CF0-473E-BA4A-A0D9337036EE}</c15:txfldGUID>
                      <c15:f>Income!$B$15</c15:f>
                      <c15:dlblFieldTableCache>
                        <c:ptCount val="1"/>
                        <c:pt idx="0">
                          <c:v>2024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225-4789-8E39-C051C39366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1E57DD-C3A7-448E-B861-A997E9FED66A}" type="CELLREF">
                      <a:rPr lang="en-US"/>
                      <a:pPr/>
                      <a:t>[CELLREF]</a:t>
                    </a:fld>
                    <a:endParaRPr lang="en-AU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{941E57DD-C3A7-448E-B861-A997E9FED66A}</c15:txfldGUID>
                      <c15:f>Income!$B$16</c15:f>
                      <c15:dlblFieldTableCache>
                        <c:ptCount val="1"/>
                        <c:pt idx="0">
                          <c:v>2025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225-4789-8E39-C051C39366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Income!$C$15:$C$16</c:f>
              <c:numCache>
                <c:formatCode>_("$"* #,##0.00_);_("$"* \(#,##0.00\);_("$"* "-"??_);_(@_)</c:formatCode>
                <c:ptCount val="2"/>
                <c:pt idx="0">
                  <c:v>1185.57</c:v>
                </c:pt>
                <c:pt idx="1">
                  <c:v>2344.6799999999998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C-4DD6-83CD-C4DB64E6A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3328768"/>
        <c:axId val="233325888"/>
      </c:barChart>
      <c:dateAx>
        <c:axId val="2333287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Bank</a:t>
                </a:r>
                <a:r>
                  <a:rPr lang="en-AU" baseline="0"/>
                  <a:t> Balance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majorTickMark val="none"/>
        <c:minorTickMark val="none"/>
        <c:tickLblPos val="nextTo"/>
        <c:crossAx val="233325888"/>
        <c:crosses val="autoZero"/>
        <c:auto val="0"/>
        <c:lblOffset val="100"/>
        <c:baseTimeUnit val="days"/>
      </c:dateAx>
      <c:valAx>
        <c:axId val="23332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32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CCG</a:t>
            </a:r>
            <a:r>
              <a:rPr lang="en-AU" baseline="0"/>
              <a:t> 2025 Expenses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Expenses!$B$9:$B$15</c:f>
              <c:strCache>
                <c:ptCount val="7"/>
                <c:pt idx="0">
                  <c:v>Merchandise</c:v>
                </c:pt>
                <c:pt idx="1">
                  <c:v>Food and Drink</c:v>
                </c:pt>
                <c:pt idx="2">
                  <c:v>Gifts</c:v>
                </c:pt>
                <c:pt idx="3">
                  <c:v>Equipment</c:v>
                </c:pt>
                <c:pt idx="4">
                  <c:v>Advertising</c:v>
                </c:pt>
                <c:pt idx="5">
                  <c:v>Subscriptions</c:v>
                </c:pt>
                <c:pt idx="6">
                  <c:v>Miscellaneous</c:v>
                </c:pt>
              </c:strCache>
            </c:strRef>
          </c:cat>
          <c:val>
            <c:numRef>
              <c:f>Expenses!$C$9:$C$15</c:f>
              <c:numCache>
                <c:formatCode>_("$"* #,##0.00_);_("$"* \(#,##0.00\);_("$"* "-"??_);_(@_)</c:formatCode>
                <c:ptCount val="7"/>
                <c:pt idx="0">
                  <c:v>97.51</c:v>
                </c:pt>
                <c:pt idx="1">
                  <c:v>2513.37</c:v>
                </c:pt>
                <c:pt idx="2">
                  <c:v>184.45</c:v>
                </c:pt>
                <c:pt idx="3">
                  <c:v>51.99</c:v>
                </c:pt>
                <c:pt idx="4">
                  <c:v>228.5</c:v>
                </c:pt>
                <c:pt idx="5">
                  <c:v>1045.79</c:v>
                </c:pt>
                <c:pt idx="6">
                  <c:v>3806.17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1-4AC7-90B5-52AF60B6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</a:t>
            </a:r>
            <a:r>
              <a:rPr lang="en-US" baseline="0"/>
              <a:t> Assets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'Assets &amp; Liabilities'!$C$3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'Assets &amp; Liabilities'!$B$4:$B$8</c:f>
              <c:strCache>
                <c:ptCount val="5"/>
                <c:pt idx="0">
                  <c:v>Bank</c:v>
                </c:pt>
                <c:pt idx="1">
                  <c:v>Petty Cash</c:v>
                </c:pt>
                <c:pt idx="2">
                  <c:v>Banner</c:v>
                </c:pt>
                <c:pt idx="3">
                  <c:v>CCG Pens</c:v>
                </c:pt>
                <c:pt idx="4">
                  <c:v>Lanyards</c:v>
                </c:pt>
              </c:strCache>
            </c:strRef>
          </c:cat>
          <c:val>
            <c:numRef>
              <c:f>'Assets &amp; Liabilities'!$C$4:$C$8</c:f>
              <c:numCache>
                <c:formatCode>_("$"* #,##0.00_);_("$"* \(#,##0.00\);_("$"* "-"??_);_(@_)</c:formatCode>
                <c:ptCount val="5"/>
                <c:pt idx="0">
                  <c:v>2344.6799999999998</c:v>
                </c:pt>
                <c:pt idx="1">
                  <c:v>97.5</c:v>
                </c:pt>
                <c:pt idx="2">
                  <c:v>87</c:v>
                </c:pt>
                <c:pt idx="3">
                  <c:v>80.52</c:v>
                </c:pt>
                <c:pt idx="4">
                  <c:v>16.989999999999998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AFE-9F2E-757D40B29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Net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'Net Cash Flow'!$B$4:$C$5</c:f>
              <c:strCache>
                <c:ptCount val="2"/>
                <c:pt idx="0">
                  <c:v>Total 2025 Income: </c:v>
                </c:pt>
                <c:pt idx="1">
                  <c:v>Total 2025 Expenses</c:v>
                </c:pt>
              </c:strCache>
            </c:strRef>
          </c:cat>
          <c:val>
            <c:numRef>
              <c:f>'Net Cash Flow'!$F$4:$F$5</c:f>
              <c:numCache>
                <c:formatCode>_("$"* #,##0.00_);_("$"* \(#,##0.00\);_("$"* "-"??_);_(@_)</c:formatCode>
                <c:ptCount val="2"/>
                <c:pt idx="0">
                  <c:v>5332.75</c:v>
                </c:pt>
                <c:pt idx="1">
                  <c:v>7927.78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C-4EFC-B78A-356A6C5F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70580496"/>
        <c:axId val="1430666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'Net Cash Flow'!$B$4:$C$5</c15:sqref>
                        </c15:formulaRef>
                      </c:ext>
                    </c:extLst>
                    <c:strCache>
                      <c:ptCount val="2"/>
                      <c:pt idx="0">
                        <c:v>Total 2025 Income: </c:v>
                      </c:pt>
                      <c:pt idx="1">
                        <c:v>Total 2025 Expenses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'Net Cash Flow'!$D$4:$D$5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30C-4EFC-B78A-356A6C5F017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'Net Cash Flow'!$B$4:$C$5</c15:sqref>
                        </c15:formulaRef>
                      </c:ext>
                    </c:extLst>
                    <c:strCache>
                      <c:ptCount val="2"/>
                      <c:pt idx="0">
                        <c:v>Total 2025 Income: </c:v>
                      </c:pt>
                      <c:pt idx="1">
                        <c:v>Total 2025 Expenses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'Net Cash Flow'!$E$4:$E$5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30C-4EFC-B78A-356A6C5F0171}"/>
                  </c:ext>
                </c:extLst>
              </c15:ser>
            </c15:filteredBarSeries>
          </c:ext>
        </c:extLst>
      </c:barChart>
      <c:catAx>
        <c:axId val="157058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666176"/>
        <c:crosses val="autoZero"/>
        <c:auto val="1"/>
        <c:lblAlgn val="ctr"/>
        <c:lblOffset val="100"/>
        <c:noMultiLvlLbl val="0"/>
      </c:catAx>
      <c:valAx>
        <c:axId val="1430666176"/>
        <c:scaling>
          <c:orientation val="minMax"/>
          <c:max val="8000"/>
          <c:min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580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2</xdr:row>
      <xdr:rowOff>73027</xdr:rowOff>
    </xdr:from>
    <xdr:to>
      <xdr:col>8</xdr:col>
      <xdr:colOff>298450</xdr:colOff>
      <xdr:row>10</xdr:row>
      <xdr:rowOff>124093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55BEFA-0B23-60EC-A49C-D097E6AAA3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40188" r="11492" b="35283"/>
        <a:stretch>
          <a:fillRect/>
        </a:stretch>
      </xdr:blipFill>
      <xdr:spPr bwMode="auto">
        <a:xfrm>
          <a:off x="225425" y="854077"/>
          <a:ext cx="4949825" cy="157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36124</xdr:colOff>
      <xdr:row>1</xdr:row>
      <xdr:rowOff>134379</xdr:rowOff>
    </xdr:from>
    <xdr:to>
      <xdr:col>20</xdr:col>
      <xdr:colOff>42905</xdr:colOff>
      <xdr:row>22</xdr:row>
      <xdr:rowOff>120136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E28E9C-75CE-3423-70E6-9870AA2DD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32951</xdr:colOff>
      <xdr:row>24</xdr:row>
      <xdr:rowOff>54920</xdr:rowOff>
    </xdr:from>
    <xdr:to>
      <xdr:col>19</xdr:col>
      <xdr:colOff>566352</xdr:colOff>
      <xdr:row>44</xdr:row>
      <xdr:rowOff>154460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668C2DB-447A-873A-DC32-96A0C0A45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41274</xdr:colOff>
      <xdr:row>3</xdr:row>
      <xdr:rowOff>41274</xdr:rowOff>
    </xdr:from>
    <xdr:to>
      <xdr:col>25</xdr:col>
      <xdr:colOff>577849</xdr:colOff>
      <xdr:row>21</xdr:row>
      <xdr:rowOff>12699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50BA77-7DB0-B69F-52C5-8BCF246B6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53974</xdr:colOff>
      <xdr:row>2</xdr:row>
      <xdr:rowOff>34924</xdr:rowOff>
    </xdr:from>
    <xdr:to>
      <xdr:col>14</xdr:col>
      <xdr:colOff>571499</xdr:colOff>
      <xdr:row>19</xdr:row>
      <xdr:rowOff>165099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471F4D-5A21-5926-2636-F9008592B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7</xdr:row>
      <xdr:rowOff>34925</xdr:rowOff>
    </xdr:from>
    <xdr:to>
      <xdr:col>10</xdr:col>
      <xdr:colOff>257175</xdr:colOff>
      <xdr:row>22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3BBBE1-C2D0-A2E7-35E7-6364FB3B3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DB6B36-EF59-4C70-99D8-BF74848229D4}" name="Table1" displayName="Table1" ref="B3:E9" totalsRowShown="0">
  <autoFilter ref="B3:E9" xr:uid="{63DB6B36-EF59-4C70-99D8-BF74848229D4}"/>
  <tableColumns count="4">
    <tableColumn id="1" xr3:uid="{504D440D-7E83-4124-A97C-E8A79795BD22}" name="Assets"/>
    <tableColumn id="2" xr3:uid="{06248303-FFC9-4191-84F9-3BF11C2B14EB}" name="Amount" dataCellStyle="Currency"/>
    <tableColumn id="3" xr3:uid="{F186BAA4-1128-40C5-B684-9D9E86B2CA5D}" name="Liabilities"/>
    <tableColumn id="4" xr3:uid="{5C0765AB-3930-40C5-9E67-F244B3D42818}" name="Amount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39F1-CE94-439C-B5F3-FF32C52871CB}">
  <dimension ref="A2:I2"/>
  <sheetViews>
    <sheetView workbookViewId="0">
      <selection activeCell="J10" sqref="J10"/>
    </sheetView>
  </sheetViews>
  <sheetFormatPr defaultRowHeight="14.5" x14ac:dyDescent="0.35"/>
  <sheetData>
    <row r="2" spans="1:9" ht="47.5" x14ac:dyDescent="1.1000000000000001">
      <c r="A2" s="5" t="s">
        <v>0</v>
      </c>
      <c r="B2" s="5"/>
      <c r="C2" s="5"/>
      <c r="D2" s="5"/>
      <c r="E2" s="5"/>
      <c r="F2" s="5"/>
      <c r="G2" s="5"/>
      <c r="H2" s="5"/>
      <c r="I2" s="5"/>
    </row>
  </sheetData>
  <mergeCells count="1"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29C6-4AF4-4DBE-A667-3A0913F8D560}">
  <dimension ref="B1:U38"/>
  <sheetViews>
    <sheetView tabSelected="1" topLeftCell="B1" zoomScale="112" workbookViewId="0">
      <selection activeCell="D9" sqref="D9"/>
    </sheetView>
  </sheetViews>
  <sheetFormatPr defaultRowHeight="14.5" x14ac:dyDescent="0.35"/>
  <cols>
    <col min="2" max="2" width="20" bestFit="1" customWidth="1"/>
    <col min="3" max="3" width="10.7265625" bestFit="1" customWidth="1"/>
    <col min="4" max="4" width="61.54296875" customWidth="1"/>
    <col min="7" max="7" width="50" bestFit="1" customWidth="1"/>
    <col min="8" max="8" width="10.7265625" bestFit="1" customWidth="1"/>
  </cols>
  <sheetData>
    <row r="1" spans="2:21" ht="26" x14ac:dyDescent="0.6">
      <c r="B1" s="35" t="s">
        <v>113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ht="15" thickBot="1" x14ac:dyDescent="0.4"/>
    <row r="3" spans="2:21" ht="15" thickBot="1" x14ac:dyDescent="0.4">
      <c r="B3" s="44">
        <v>2024</v>
      </c>
      <c r="C3" s="45"/>
      <c r="D3" s="4" t="s">
        <v>9</v>
      </c>
    </row>
    <row r="4" spans="2:21" ht="15" thickBot="1" x14ac:dyDescent="0.4">
      <c r="B4" s="21" t="s">
        <v>1</v>
      </c>
      <c r="C4" s="24">
        <v>1185.57</v>
      </c>
      <c r="D4" t="s">
        <v>30</v>
      </c>
      <c r="G4" s="4" t="s">
        <v>13</v>
      </c>
    </row>
    <row r="5" spans="2:21" ht="15" thickBot="1" x14ac:dyDescent="0.4">
      <c r="G5" s="44" t="s">
        <v>14</v>
      </c>
      <c r="H5" s="45"/>
    </row>
    <row r="6" spans="2:21" ht="15" thickBot="1" x14ac:dyDescent="0.4">
      <c r="B6" s="44">
        <v>2025</v>
      </c>
      <c r="C6" s="45"/>
      <c r="G6" s="15" t="s">
        <v>15</v>
      </c>
      <c r="H6" s="23">
        <v>412.5</v>
      </c>
    </row>
    <row r="7" spans="2:21" x14ac:dyDescent="0.35">
      <c r="B7" s="15" t="s">
        <v>2</v>
      </c>
      <c r="C7" s="23">
        <v>1820.69</v>
      </c>
      <c r="D7" t="s">
        <v>11</v>
      </c>
      <c r="G7" s="15" t="s">
        <v>16</v>
      </c>
      <c r="H7" s="23">
        <v>92.5</v>
      </c>
    </row>
    <row r="8" spans="2:21" x14ac:dyDescent="0.35">
      <c r="B8" s="15" t="s">
        <v>8</v>
      </c>
      <c r="C8" s="23">
        <v>2825</v>
      </c>
      <c r="D8" t="s">
        <v>10</v>
      </c>
      <c r="G8" s="15" t="s">
        <v>17</v>
      </c>
      <c r="H8" s="23">
        <v>70</v>
      </c>
    </row>
    <row r="9" spans="2:21" x14ac:dyDescent="0.35">
      <c r="B9" s="15" t="s">
        <v>4</v>
      </c>
      <c r="C9" s="23">
        <v>97.5</v>
      </c>
      <c r="G9" s="15" t="s">
        <v>18</v>
      </c>
      <c r="H9" s="23">
        <v>50</v>
      </c>
    </row>
    <row r="10" spans="2:21" ht="15" thickBot="1" x14ac:dyDescent="0.4">
      <c r="B10" s="21" t="s">
        <v>5</v>
      </c>
      <c r="C10" s="24">
        <v>589.55999999999995</v>
      </c>
      <c r="D10" t="s">
        <v>12</v>
      </c>
      <c r="G10" s="15" t="s">
        <v>19</v>
      </c>
      <c r="H10" s="23">
        <v>1195.69</v>
      </c>
    </row>
    <row r="11" spans="2:21" x14ac:dyDescent="0.35">
      <c r="C11" s="2"/>
      <c r="G11" s="15"/>
      <c r="H11" s="23"/>
    </row>
    <row r="12" spans="2:21" ht="15" thickBot="1" x14ac:dyDescent="0.4">
      <c r="B12" s="4" t="s">
        <v>6</v>
      </c>
      <c r="C12" s="2">
        <f>SUM(C7:C11)</f>
        <v>5332.75</v>
      </c>
      <c r="G12" s="17" t="s">
        <v>6</v>
      </c>
      <c r="H12" s="24">
        <f>SUM(H6:H10)</f>
        <v>1820.69</v>
      </c>
    </row>
    <row r="13" spans="2:21" ht="15" thickBot="1" x14ac:dyDescent="0.4"/>
    <row r="14" spans="2:21" ht="15" thickBot="1" x14ac:dyDescent="0.4">
      <c r="B14" s="44" t="s">
        <v>1</v>
      </c>
      <c r="C14" s="45"/>
    </row>
    <row r="15" spans="2:21" ht="15" thickBot="1" x14ac:dyDescent="0.4">
      <c r="B15" s="49">
        <v>2024</v>
      </c>
      <c r="C15" s="23">
        <v>1185.57</v>
      </c>
      <c r="G15" s="46" t="s">
        <v>20</v>
      </c>
      <c r="H15" s="47"/>
    </row>
    <row r="16" spans="2:21" ht="15" thickBot="1" x14ac:dyDescent="0.4">
      <c r="B16" s="49">
        <v>2025</v>
      </c>
      <c r="C16" s="23">
        <v>2344.6799999999998</v>
      </c>
      <c r="G16" s="17" t="s">
        <v>6</v>
      </c>
      <c r="H16" s="24">
        <v>97.5</v>
      </c>
    </row>
    <row r="17" spans="2:8" ht="15" thickBot="1" x14ac:dyDescent="0.4">
      <c r="B17" s="50" t="s">
        <v>7</v>
      </c>
      <c r="C17" s="43">
        <f>C16-C15</f>
        <v>1159.1099999999999</v>
      </c>
    </row>
    <row r="18" spans="2:8" ht="15" thickBot="1" x14ac:dyDescent="0.4">
      <c r="G18" s="46" t="s">
        <v>21</v>
      </c>
      <c r="H18" s="47"/>
    </row>
    <row r="19" spans="2:8" x14ac:dyDescent="0.35">
      <c r="G19" s="15" t="s">
        <v>22</v>
      </c>
      <c r="H19" s="23">
        <v>260</v>
      </c>
    </row>
    <row r="20" spans="2:8" x14ac:dyDescent="0.35">
      <c r="G20" s="15" t="s">
        <v>23</v>
      </c>
      <c r="H20" s="23">
        <v>5</v>
      </c>
    </row>
    <row r="21" spans="2:8" x14ac:dyDescent="0.35">
      <c r="G21" s="15" t="s">
        <v>24</v>
      </c>
      <c r="H21" s="23">
        <v>1000</v>
      </c>
    </row>
    <row r="22" spans="2:8" x14ac:dyDescent="0.35">
      <c r="G22" s="15" t="s">
        <v>25</v>
      </c>
      <c r="H22" s="23">
        <v>160</v>
      </c>
    </row>
    <row r="23" spans="2:8" ht="15" thickBot="1" x14ac:dyDescent="0.4">
      <c r="G23" s="17" t="s">
        <v>6</v>
      </c>
      <c r="H23" s="43">
        <f>SUM(H19:H22)</f>
        <v>1425</v>
      </c>
    </row>
    <row r="24" spans="2:8" ht="15" thickBot="1" x14ac:dyDescent="0.4"/>
    <row r="25" spans="2:8" ht="15" thickBot="1" x14ac:dyDescent="0.4">
      <c r="G25" s="48" t="s">
        <v>3</v>
      </c>
      <c r="H25" s="47"/>
    </row>
    <row r="26" spans="2:8" x14ac:dyDescent="0.35">
      <c r="G26" s="15" t="s">
        <v>26</v>
      </c>
      <c r="H26" s="23">
        <v>400</v>
      </c>
    </row>
    <row r="27" spans="2:8" x14ac:dyDescent="0.35">
      <c r="G27" s="15" t="s">
        <v>27</v>
      </c>
      <c r="H27" s="23">
        <v>400</v>
      </c>
    </row>
    <row r="28" spans="2:8" x14ac:dyDescent="0.35">
      <c r="G28" s="15" t="s">
        <v>28</v>
      </c>
      <c r="H28" s="23">
        <v>400</v>
      </c>
    </row>
    <row r="29" spans="2:8" x14ac:dyDescent="0.35">
      <c r="G29" s="15" t="s">
        <v>29</v>
      </c>
      <c r="H29" s="23">
        <v>200</v>
      </c>
    </row>
    <row r="30" spans="2:8" ht="15" thickBot="1" x14ac:dyDescent="0.4">
      <c r="G30" s="17" t="s">
        <v>6</v>
      </c>
      <c r="H30" s="24">
        <f>SUM(H26:H29)</f>
        <v>1400</v>
      </c>
    </row>
    <row r="31" spans="2:8" ht="15" thickBot="1" x14ac:dyDescent="0.4"/>
    <row r="32" spans="2:8" ht="15" thickBot="1" x14ac:dyDescent="0.4">
      <c r="G32" s="46" t="s">
        <v>5</v>
      </c>
      <c r="H32" s="47"/>
    </row>
    <row r="33" spans="7:8" ht="15" thickBot="1" x14ac:dyDescent="0.4">
      <c r="G33" s="17" t="s">
        <v>6</v>
      </c>
      <c r="H33" s="24">
        <v>589.55999999999995</v>
      </c>
    </row>
    <row r="34" spans="7:8" x14ac:dyDescent="0.35">
      <c r="G34" s="4"/>
      <c r="H34" s="2"/>
    </row>
    <row r="35" spans="7:8" x14ac:dyDescent="0.35">
      <c r="G35" s="1"/>
      <c r="H35" s="2"/>
    </row>
    <row r="36" spans="7:8" x14ac:dyDescent="0.35">
      <c r="G36" s="4"/>
      <c r="H36" s="8"/>
    </row>
    <row r="38" spans="7:8" x14ac:dyDescent="0.35">
      <c r="G38" s="4" t="s">
        <v>31</v>
      </c>
      <c r="H38" s="3">
        <f>H33+H30+H23+H16+H12+H36</f>
        <v>5332.75</v>
      </c>
    </row>
  </sheetData>
  <mergeCells count="5">
    <mergeCell ref="B3:C3"/>
    <mergeCell ref="B6:C6"/>
    <mergeCell ref="B14:C14"/>
    <mergeCell ref="G5:H5"/>
    <mergeCell ref="B1:U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129C-F411-4B63-B8A2-BC093B47D214}">
  <dimension ref="B1:P78"/>
  <sheetViews>
    <sheetView zoomScale="89" workbookViewId="0">
      <selection activeCell="F13" sqref="F13"/>
    </sheetView>
  </sheetViews>
  <sheetFormatPr defaultRowHeight="14.5" x14ac:dyDescent="0.35"/>
  <cols>
    <col min="2" max="2" width="12.90625" bestFit="1" customWidth="1"/>
    <col min="3" max="3" width="10.1796875" bestFit="1" customWidth="1"/>
    <col min="6" max="6" width="35.26953125" bestFit="1" customWidth="1"/>
    <col min="9" max="9" width="10.1796875" bestFit="1" customWidth="1"/>
    <col min="12" max="12" width="32" bestFit="1" customWidth="1"/>
    <col min="15" max="15" width="10.1796875" bestFit="1" customWidth="1"/>
  </cols>
  <sheetData>
    <row r="1" spans="2:16" ht="15" thickBot="1" x14ac:dyDescent="0.4"/>
    <row r="2" spans="2:16" ht="31" x14ac:dyDescent="0.7">
      <c r="B2" s="27">
        <v>2024</v>
      </c>
      <c r="C2" s="28"/>
      <c r="F2" s="36" t="s">
        <v>114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2:16" ht="15" thickBot="1" x14ac:dyDescent="0.4">
      <c r="B3" s="21" t="s">
        <v>32</v>
      </c>
      <c r="C3" s="24">
        <v>0</v>
      </c>
      <c r="F3" s="4" t="s">
        <v>40</v>
      </c>
    </row>
    <row r="4" spans="2:16" x14ac:dyDescent="0.35">
      <c r="F4" s="9" t="s">
        <v>39</v>
      </c>
      <c r="G4" s="10"/>
      <c r="H4" s="10"/>
      <c r="I4" s="25" t="s">
        <v>44</v>
      </c>
      <c r="L4" s="9" t="s">
        <v>33</v>
      </c>
      <c r="M4" s="10"/>
      <c r="N4" s="10"/>
      <c r="O4" s="26"/>
    </row>
    <row r="5" spans="2:16" x14ac:dyDescent="0.35">
      <c r="F5" s="19" t="s">
        <v>43</v>
      </c>
      <c r="G5" s="22"/>
      <c r="H5" s="22"/>
      <c r="I5" s="20"/>
      <c r="L5" s="12" t="s">
        <v>43</v>
      </c>
      <c r="M5" s="13"/>
      <c r="N5" s="13"/>
      <c r="O5" s="20" t="s">
        <v>44</v>
      </c>
    </row>
    <row r="6" spans="2:16" ht="15" thickBot="1" x14ac:dyDescent="0.4">
      <c r="F6" s="15" t="s">
        <v>45</v>
      </c>
      <c r="G6" s="13"/>
      <c r="H6" s="13"/>
      <c r="I6" s="23">
        <v>369.7</v>
      </c>
      <c r="L6" s="15" t="s">
        <v>89</v>
      </c>
      <c r="M6" s="13"/>
      <c r="N6" s="13"/>
      <c r="O6" s="23">
        <v>47</v>
      </c>
    </row>
    <row r="7" spans="2:16" x14ac:dyDescent="0.35">
      <c r="B7" s="27">
        <v>2025</v>
      </c>
      <c r="C7" s="28"/>
      <c r="F7" s="15" t="s">
        <v>41</v>
      </c>
      <c r="G7" s="13"/>
      <c r="H7" s="13"/>
      <c r="I7" s="23">
        <v>165</v>
      </c>
      <c r="L7" s="15" t="s">
        <v>90</v>
      </c>
      <c r="M7" s="13"/>
      <c r="N7" s="13"/>
      <c r="O7" s="23">
        <v>246.31</v>
      </c>
    </row>
    <row r="8" spans="2:16" x14ac:dyDescent="0.35">
      <c r="B8" s="29"/>
      <c r="C8" s="30"/>
      <c r="F8" s="15" t="s">
        <v>42</v>
      </c>
      <c r="G8" s="13"/>
      <c r="H8" s="13"/>
      <c r="I8" s="23">
        <v>511.09</v>
      </c>
      <c r="L8" s="15" t="s">
        <v>91</v>
      </c>
      <c r="M8" s="13"/>
      <c r="N8" s="13"/>
      <c r="O8" s="23">
        <v>75</v>
      </c>
    </row>
    <row r="9" spans="2:16" ht="15" thickBot="1" x14ac:dyDescent="0.4">
      <c r="B9" s="29" t="s">
        <v>34</v>
      </c>
      <c r="C9" s="31">
        <v>97.51</v>
      </c>
      <c r="F9" s="17" t="s">
        <v>6</v>
      </c>
      <c r="G9" s="18"/>
      <c r="H9" s="18"/>
      <c r="I9" s="24">
        <f>SUM(I6:I8)</f>
        <v>1045.79</v>
      </c>
      <c r="L9" s="15" t="s">
        <v>92</v>
      </c>
      <c r="M9" s="13"/>
      <c r="N9" s="13"/>
      <c r="O9" s="23">
        <v>265</v>
      </c>
    </row>
    <row r="10" spans="2:16" ht="15" thickBot="1" x14ac:dyDescent="0.4">
      <c r="B10" s="29" t="s">
        <v>35</v>
      </c>
      <c r="C10" s="31">
        <v>2513.37</v>
      </c>
      <c r="L10" s="15" t="s">
        <v>93</v>
      </c>
      <c r="M10" s="13"/>
      <c r="N10" s="13"/>
      <c r="O10" s="23">
        <v>17.43</v>
      </c>
    </row>
    <row r="11" spans="2:16" x14ac:dyDescent="0.35">
      <c r="B11" s="29" t="s">
        <v>36</v>
      </c>
      <c r="C11" s="31">
        <v>184.45</v>
      </c>
      <c r="F11" s="9" t="s">
        <v>38</v>
      </c>
      <c r="G11" s="10"/>
      <c r="H11" s="10"/>
      <c r="I11" s="11"/>
      <c r="L11" s="15" t="s">
        <v>94</v>
      </c>
      <c r="M11" s="13"/>
      <c r="N11" s="13"/>
      <c r="O11" s="23">
        <v>17.43</v>
      </c>
    </row>
    <row r="12" spans="2:16" x14ac:dyDescent="0.35">
      <c r="B12" s="29" t="s">
        <v>37</v>
      </c>
      <c r="C12" s="31">
        <v>51.99</v>
      </c>
      <c r="F12" s="19" t="s">
        <v>43</v>
      </c>
      <c r="G12" s="22"/>
      <c r="H12" s="22"/>
      <c r="I12" s="20" t="s">
        <v>44</v>
      </c>
      <c r="L12" s="15" t="s">
        <v>95</v>
      </c>
      <c r="M12" s="13"/>
      <c r="N12" s="13"/>
      <c r="O12" s="23">
        <v>1374</v>
      </c>
    </row>
    <row r="13" spans="2:16" x14ac:dyDescent="0.35">
      <c r="B13" s="29" t="s">
        <v>38</v>
      </c>
      <c r="C13" s="31">
        <v>228.5</v>
      </c>
      <c r="F13" s="15" t="s">
        <v>46</v>
      </c>
      <c r="G13" s="13"/>
      <c r="H13" s="13"/>
      <c r="I13" s="23">
        <v>122.5</v>
      </c>
      <c r="L13" s="15" t="s">
        <v>96</v>
      </c>
      <c r="M13" s="13"/>
      <c r="N13" s="13"/>
      <c r="O13" s="23">
        <v>1764</v>
      </c>
    </row>
    <row r="14" spans="2:16" ht="15" thickBot="1" x14ac:dyDescent="0.4">
      <c r="B14" s="29" t="s">
        <v>39</v>
      </c>
      <c r="C14" s="31">
        <v>1045.79</v>
      </c>
      <c r="F14" s="15" t="s">
        <v>60</v>
      </c>
      <c r="G14" s="13"/>
      <c r="H14" s="13"/>
      <c r="I14" s="23">
        <v>87</v>
      </c>
      <c r="L14" s="17" t="s">
        <v>6</v>
      </c>
      <c r="M14" s="18"/>
      <c r="N14" s="18"/>
      <c r="O14" s="24">
        <f>SUM(O6:O13)</f>
        <v>3806.17</v>
      </c>
    </row>
    <row r="15" spans="2:16" x14ac:dyDescent="0.35">
      <c r="B15" s="29" t="s">
        <v>33</v>
      </c>
      <c r="C15" s="31">
        <v>3806.17</v>
      </c>
      <c r="F15" s="15" t="s">
        <v>47</v>
      </c>
      <c r="G15" s="13"/>
      <c r="H15" s="13"/>
      <c r="I15" s="23">
        <v>19</v>
      </c>
    </row>
    <row r="16" spans="2:16" ht="15" thickBot="1" x14ac:dyDescent="0.4">
      <c r="B16" s="32" t="s">
        <v>6</v>
      </c>
      <c r="C16" s="24">
        <f>SUM(C9:C15)</f>
        <v>7927.78</v>
      </c>
      <c r="F16" s="17" t="s">
        <v>6</v>
      </c>
      <c r="G16" s="18"/>
      <c r="H16" s="18"/>
      <c r="I16" s="24">
        <f>SUM(I13:I15)</f>
        <v>228.5</v>
      </c>
    </row>
    <row r="17" spans="2:15" ht="15" thickBot="1" x14ac:dyDescent="0.4">
      <c r="B17" s="7"/>
      <c r="C17" s="2"/>
      <c r="F17" s="4"/>
      <c r="I17" s="2"/>
      <c r="L17" s="9" t="s">
        <v>36</v>
      </c>
      <c r="M17" s="10"/>
      <c r="N17" s="10"/>
      <c r="O17" s="26"/>
    </row>
    <row r="18" spans="2:15" x14ac:dyDescent="0.35">
      <c r="F18" s="9" t="s">
        <v>34</v>
      </c>
      <c r="G18" s="10"/>
      <c r="H18" s="10"/>
      <c r="I18" s="11"/>
      <c r="L18" s="12" t="s">
        <v>43</v>
      </c>
      <c r="M18" s="13"/>
      <c r="N18" s="13"/>
      <c r="O18" s="20" t="s">
        <v>44</v>
      </c>
    </row>
    <row r="19" spans="2:15" x14ac:dyDescent="0.35">
      <c r="F19" s="19" t="s">
        <v>43</v>
      </c>
      <c r="G19" s="13"/>
      <c r="H19" s="13"/>
      <c r="I19" s="20" t="s">
        <v>44</v>
      </c>
      <c r="L19" s="15" t="s">
        <v>98</v>
      </c>
      <c r="M19" s="13"/>
      <c r="N19" s="13"/>
      <c r="O19" s="23">
        <v>154.80000000000001</v>
      </c>
    </row>
    <row r="20" spans="2:15" x14ac:dyDescent="0.35">
      <c r="F20" s="15" t="s">
        <v>48</v>
      </c>
      <c r="G20" s="13"/>
      <c r="H20" s="13"/>
      <c r="I20" s="23">
        <v>16.989999999999998</v>
      </c>
      <c r="L20" s="15" t="s">
        <v>97</v>
      </c>
      <c r="M20" s="13"/>
      <c r="N20" s="13"/>
      <c r="O20" s="23">
        <v>17.399999999999999</v>
      </c>
    </row>
    <row r="21" spans="2:15" x14ac:dyDescent="0.35">
      <c r="F21" s="15" t="s">
        <v>49</v>
      </c>
      <c r="G21" s="13"/>
      <c r="H21" s="13"/>
      <c r="I21" s="23">
        <v>80.52</v>
      </c>
      <c r="L21" s="15" t="s">
        <v>99</v>
      </c>
      <c r="M21" s="13"/>
      <c r="N21" s="13"/>
      <c r="O21" s="23">
        <v>12.25</v>
      </c>
    </row>
    <row r="22" spans="2:15" ht="15" thickBot="1" x14ac:dyDescent="0.4">
      <c r="F22" s="21" t="s">
        <v>6</v>
      </c>
      <c r="G22" s="18"/>
      <c r="H22" s="18"/>
      <c r="I22" s="24">
        <f>SUM(I20:I21)</f>
        <v>97.509999999999991</v>
      </c>
      <c r="L22" s="21" t="s">
        <v>6</v>
      </c>
      <c r="M22" s="18"/>
      <c r="N22" s="18"/>
      <c r="O22" s="24">
        <f>SUM(O19:O21)</f>
        <v>184.45000000000002</v>
      </c>
    </row>
    <row r="23" spans="2:15" ht="15" thickBot="1" x14ac:dyDescent="0.4"/>
    <row r="24" spans="2:15" x14ac:dyDescent="0.35">
      <c r="F24" s="9" t="s">
        <v>50</v>
      </c>
      <c r="G24" s="10"/>
      <c r="H24" s="10"/>
      <c r="I24" s="11"/>
      <c r="L24" s="9" t="s">
        <v>37</v>
      </c>
      <c r="M24" s="10"/>
      <c r="N24" s="10"/>
      <c r="O24" s="26"/>
    </row>
    <row r="25" spans="2:15" x14ac:dyDescent="0.35">
      <c r="F25" s="19"/>
      <c r="G25" s="22"/>
      <c r="H25" s="22"/>
      <c r="I25" s="14"/>
      <c r="L25" s="34" t="s">
        <v>43</v>
      </c>
      <c r="M25" s="22"/>
      <c r="N25" s="22"/>
      <c r="O25" s="33" t="s">
        <v>44</v>
      </c>
    </row>
    <row r="26" spans="2:15" ht="15" thickBot="1" x14ac:dyDescent="0.4">
      <c r="F26" s="12" t="s">
        <v>52</v>
      </c>
      <c r="G26" s="13"/>
      <c r="H26" s="13"/>
      <c r="I26" s="20" t="s">
        <v>44</v>
      </c>
      <c r="L26" s="21" t="s">
        <v>100</v>
      </c>
      <c r="M26" s="18"/>
      <c r="N26" s="18"/>
      <c r="O26" s="24">
        <v>51.99</v>
      </c>
    </row>
    <row r="27" spans="2:15" x14ac:dyDescent="0.35">
      <c r="F27" s="15" t="s">
        <v>53</v>
      </c>
      <c r="G27" s="13"/>
      <c r="H27" s="13"/>
      <c r="I27" s="23">
        <v>13.55</v>
      </c>
    </row>
    <row r="28" spans="2:15" x14ac:dyDescent="0.35">
      <c r="F28" s="15"/>
      <c r="G28" s="13"/>
      <c r="H28" s="13"/>
      <c r="I28" s="23"/>
    </row>
    <row r="29" spans="2:15" x14ac:dyDescent="0.35">
      <c r="F29" s="12" t="s">
        <v>51</v>
      </c>
      <c r="G29" s="13"/>
      <c r="H29" s="13"/>
      <c r="I29" s="23"/>
      <c r="L29" s="6"/>
      <c r="M29" s="6"/>
      <c r="N29" s="6"/>
      <c r="O29" s="6"/>
    </row>
    <row r="30" spans="2:15" x14ac:dyDescent="0.35">
      <c r="F30" s="15" t="s">
        <v>54</v>
      </c>
      <c r="G30" s="13"/>
      <c r="H30" s="13"/>
      <c r="I30" s="23">
        <v>138.88999999999999</v>
      </c>
    </row>
    <row r="31" spans="2:15" x14ac:dyDescent="0.35">
      <c r="F31" s="15" t="s">
        <v>81</v>
      </c>
      <c r="G31" s="13"/>
      <c r="H31" s="13"/>
      <c r="I31" s="23">
        <v>34.99</v>
      </c>
    </row>
    <row r="32" spans="2:15" x14ac:dyDescent="0.35">
      <c r="F32" s="15"/>
      <c r="G32" s="13"/>
      <c r="H32" s="13"/>
      <c r="I32" s="23"/>
    </row>
    <row r="33" spans="6:9" x14ac:dyDescent="0.35">
      <c r="F33" s="12" t="s">
        <v>76</v>
      </c>
      <c r="G33" s="13"/>
      <c r="H33" s="13"/>
      <c r="I33" s="23"/>
    </row>
    <row r="34" spans="6:9" x14ac:dyDescent="0.35">
      <c r="F34" s="15" t="s">
        <v>67</v>
      </c>
      <c r="G34" s="13"/>
      <c r="H34" s="13"/>
      <c r="I34" s="23">
        <v>134.12</v>
      </c>
    </row>
    <row r="35" spans="6:9" x14ac:dyDescent="0.35">
      <c r="F35" s="16" t="s">
        <v>68</v>
      </c>
      <c r="G35" s="13"/>
      <c r="H35" s="13"/>
      <c r="I35" s="23">
        <v>34</v>
      </c>
    </row>
    <row r="36" spans="6:9" x14ac:dyDescent="0.35">
      <c r="F36" s="16" t="s">
        <v>69</v>
      </c>
      <c r="G36" s="13"/>
      <c r="H36" s="13"/>
      <c r="I36" s="23">
        <v>22.2</v>
      </c>
    </row>
    <row r="37" spans="6:9" x14ac:dyDescent="0.35">
      <c r="F37" s="16" t="s">
        <v>62</v>
      </c>
      <c r="G37" s="13"/>
      <c r="H37" s="13"/>
      <c r="I37" s="23">
        <v>28.5</v>
      </c>
    </row>
    <row r="38" spans="6:9" x14ac:dyDescent="0.35">
      <c r="F38" s="16" t="s">
        <v>70</v>
      </c>
      <c r="G38" s="13"/>
      <c r="H38" s="13"/>
      <c r="I38" s="23">
        <v>22.1</v>
      </c>
    </row>
    <row r="39" spans="6:9" x14ac:dyDescent="0.35">
      <c r="F39" s="16" t="s">
        <v>71</v>
      </c>
      <c r="G39" s="13"/>
      <c r="H39" s="13"/>
      <c r="I39" s="23">
        <v>230.98</v>
      </c>
    </row>
    <row r="40" spans="6:9" x14ac:dyDescent="0.35">
      <c r="F40" s="16" t="s">
        <v>72</v>
      </c>
      <c r="G40" s="13"/>
      <c r="H40" s="13"/>
      <c r="I40" s="23">
        <v>61.25</v>
      </c>
    </row>
    <row r="41" spans="6:9" x14ac:dyDescent="0.35">
      <c r="F41" s="16" t="s">
        <v>73</v>
      </c>
      <c r="G41" s="13"/>
      <c r="H41" s="13"/>
      <c r="I41" s="23">
        <v>35.5</v>
      </c>
    </row>
    <row r="42" spans="6:9" x14ac:dyDescent="0.35">
      <c r="F42" s="16"/>
      <c r="G42" s="13"/>
      <c r="H42" s="13"/>
      <c r="I42" s="23"/>
    </row>
    <row r="43" spans="6:9" x14ac:dyDescent="0.35">
      <c r="F43" s="12" t="s">
        <v>57</v>
      </c>
      <c r="G43" s="13"/>
      <c r="H43" s="13"/>
      <c r="I43" s="23"/>
    </row>
    <row r="44" spans="6:9" x14ac:dyDescent="0.35">
      <c r="F44" s="16" t="s">
        <v>74</v>
      </c>
      <c r="G44" s="13"/>
      <c r="H44" s="13"/>
      <c r="I44" s="23">
        <v>51.85</v>
      </c>
    </row>
    <row r="45" spans="6:9" x14ac:dyDescent="0.35">
      <c r="F45" s="15"/>
      <c r="G45" s="13"/>
      <c r="H45" s="13"/>
      <c r="I45" s="23"/>
    </row>
    <row r="46" spans="6:9" x14ac:dyDescent="0.35">
      <c r="F46" s="12" t="s">
        <v>52</v>
      </c>
      <c r="G46" s="13"/>
      <c r="H46" s="13"/>
      <c r="I46" s="23"/>
    </row>
    <row r="47" spans="6:9" x14ac:dyDescent="0.35">
      <c r="F47" s="15" t="s">
        <v>58</v>
      </c>
      <c r="G47" s="13"/>
      <c r="H47" s="13"/>
      <c r="I47" s="23">
        <v>31</v>
      </c>
    </row>
    <row r="48" spans="6:9" x14ac:dyDescent="0.35">
      <c r="F48" s="15"/>
      <c r="G48" s="13"/>
      <c r="H48" s="13"/>
      <c r="I48" s="23"/>
    </row>
    <row r="49" spans="6:9" x14ac:dyDescent="0.35">
      <c r="F49" s="12" t="s">
        <v>59</v>
      </c>
      <c r="G49" s="13"/>
      <c r="H49" s="13"/>
      <c r="I49" s="23"/>
    </row>
    <row r="50" spans="6:9" x14ac:dyDescent="0.35">
      <c r="F50" s="15" t="s">
        <v>56</v>
      </c>
      <c r="G50" s="13"/>
      <c r="H50" s="13"/>
      <c r="I50" s="23">
        <v>29.64</v>
      </c>
    </row>
    <row r="51" spans="6:9" x14ac:dyDescent="0.35">
      <c r="F51" s="15"/>
      <c r="G51" s="13"/>
      <c r="H51" s="13"/>
      <c r="I51" s="23"/>
    </row>
    <row r="52" spans="6:9" x14ac:dyDescent="0.35">
      <c r="F52" s="12" t="s">
        <v>61</v>
      </c>
      <c r="G52" s="13"/>
      <c r="H52" s="13"/>
      <c r="I52" s="23"/>
    </row>
    <row r="53" spans="6:9" x14ac:dyDescent="0.35">
      <c r="F53" s="15" t="s">
        <v>62</v>
      </c>
      <c r="G53" s="13"/>
      <c r="H53" s="13"/>
      <c r="I53" s="23">
        <v>5.5</v>
      </c>
    </row>
    <row r="54" spans="6:9" x14ac:dyDescent="0.35">
      <c r="F54" s="16" t="s">
        <v>63</v>
      </c>
      <c r="G54" s="13"/>
      <c r="H54" s="13"/>
      <c r="I54" s="23">
        <v>5.75</v>
      </c>
    </row>
    <row r="55" spans="6:9" x14ac:dyDescent="0.35">
      <c r="F55" s="16" t="s">
        <v>64</v>
      </c>
      <c r="G55" s="13"/>
      <c r="H55" s="13"/>
      <c r="I55" s="23">
        <v>35</v>
      </c>
    </row>
    <row r="56" spans="6:9" x14ac:dyDescent="0.35">
      <c r="F56" s="16" t="s">
        <v>66</v>
      </c>
      <c r="G56" s="13"/>
      <c r="H56" s="13"/>
      <c r="I56" s="23">
        <v>53.75</v>
      </c>
    </row>
    <row r="57" spans="6:9" x14ac:dyDescent="0.35">
      <c r="F57" s="16" t="s">
        <v>65</v>
      </c>
      <c r="G57" s="13"/>
      <c r="H57" s="13"/>
      <c r="I57" s="23">
        <v>214.6</v>
      </c>
    </row>
    <row r="58" spans="6:9" x14ac:dyDescent="0.35">
      <c r="F58" s="16" t="s">
        <v>82</v>
      </c>
      <c r="G58" s="13"/>
      <c r="H58" s="13"/>
      <c r="I58" s="23">
        <v>124.9</v>
      </c>
    </row>
    <row r="59" spans="6:9" x14ac:dyDescent="0.35">
      <c r="F59" s="16" t="s">
        <v>81</v>
      </c>
      <c r="G59" s="13"/>
      <c r="H59" s="13"/>
      <c r="I59" s="23">
        <v>35</v>
      </c>
    </row>
    <row r="60" spans="6:9" x14ac:dyDescent="0.35">
      <c r="F60" s="16" t="s">
        <v>84</v>
      </c>
      <c r="G60" s="13"/>
      <c r="H60" s="13"/>
      <c r="I60" s="23">
        <v>30.58</v>
      </c>
    </row>
    <row r="61" spans="6:9" x14ac:dyDescent="0.35">
      <c r="F61" s="16" t="s">
        <v>83</v>
      </c>
      <c r="G61" s="13"/>
      <c r="H61" s="13"/>
      <c r="I61" s="23">
        <v>170.65</v>
      </c>
    </row>
    <row r="62" spans="6:9" x14ac:dyDescent="0.35">
      <c r="F62" s="16"/>
      <c r="G62" s="13"/>
      <c r="H62" s="13"/>
      <c r="I62" s="23"/>
    </row>
    <row r="63" spans="6:9" x14ac:dyDescent="0.35">
      <c r="F63" s="12" t="s">
        <v>75</v>
      </c>
      <c r="G63" s="13"/>
      <c r="H63" s="13"/>
      <c r="I63" s="23"/>
    </row>
    <row r="64" spans="6:9" x14ac:dyDescent="0.35">
      <c r="F64" s="15" t="s">
        <v>87</v>
      </c>
      <c r="G64" s="13"/>
      <c r="H64" s="13"/>
      <c r="I64" s="23">
        <v>90.06</v>
      </c>
    </row>
    <row r="65" spans="6:9" x14ac:dyDescent="0.35">
      <c r="F65" s="15"/>
      <c r="G65" s="13"/>
      <c r="H65" s="13"/>
      <c r="I65" s="23"/>
    </row>
    <row r="66" spans="6:9" x14ac:dyDescent="0.35">
      <c r="F66" s="15"/>
      <c r="G66" s="13"/>
      <c r="H66" s="13"/>
      <c r="I66" s="23"/>
    </row>
    <row r="67" spans="6:9" x14ac:dyDescent="0.35">
      <c r="F67" s="12" t="s">
        <v>55</v>
      </c>
      <c r="G67" s="13"/>
      <c r="H67" s="13"/>
      <c r="I67" s="23"/>
    </row>
    <row r="68" spans="6:9" x14ac:dyDescent="0.35">
      <c r="F68" s="15" t="s">
        <v>77</v>
      </c>
      <c r="G68" s="13"/>
      <c r="H68" s="13"/>
      <c r="I68" s="23">
        <v>72</v>
      </c>
    </row>
    <row r="69" spans="6:9" x14ac:dyDescent="0.35">
      <c r="F69" s="15" t="s">
        <v>78</v>
      </c>
      <c r="G69" s="13"/>
      <c r="H69" s="13"/>
      <c r="I69" s="23">
        <v>26</v>
      </c>
    </row>
    <row r="70" spans="6:9" x14ac:dyDescent="0.35">
      <c r="F70" s="15" t="s">
        <v>79</v>
      </c>
      <c r="G70" s="13"/>
      <c r="H70" s="13"/>
      <c r="I70" s="23">
        <v>161.65</v>
      </c>
    </row>
    <row r="71" spans="6:9" x14ac:dyDescent="0.35">
      <c r="F71" s="15" t="s">
        <v>80</v>
      </c>
      <c r="G71" s="13"/>
      <c r="H71" s="13"/>
      <c r="I71" s="23">
        <v>44.55</v>
      </c>
    </row>
    <row r="72" spans="6:9" x14ac:dyDescent="0.35">
      <c r="F72" s="15" t="s">
        <v>33</v>
      </c>
      <c r="G72" s="13"/>
      <c r="H72" s="13"/>
      <c r="I72" s="23">
        <v>546.16</v>
      </c>
    </row>
    <row r="73" spans="6:9" x14ac:dyDescent="0.35">
      <c r="F73" s="15"/>
      <c r="G73" s="13"/>
      <c r="H73" s="13"/>
      <c r="I73" s="23"/>
    </row>
    <row r="74" spans="6:9" x14ac:dyDescent="0.35">
      <c r="F74" s="12" t="s">
        <v>85</v>
      </c>
      <c r="G74" s="13"/>
      <c r="H74" s="13"/>
      <c r="I74" s="23"/>
    </row>
    <row r="75" spans="6:9" x14ac:dyDescent="0.35">
      <c r="F75" s="15" t="s">
        <v>86</v>
      </c>
      <c r="G75" s="13"/>
      <c r="H75" s="13"/>
      <c r="I75" s="23">
        <v>28.65</v>
      </c>
    </row>
    <row r="76" spans="6:9" x14ac:dyDescent="0.35">
      <c r="F76" s="15"/>
      <c r="G76" s="13"/>
      <c r="H76" s="13"/>
      <c r="I76" s="23"/>
    </row>
    <row r="77" spans="6:9" ht="15" thickBot="1" x14ac:dyDescent="0.4">
      <c r="F77" s="17" t="s">
        <v>88</v>
      </c>
      <c r="G77" s="18"/>
      <c r="H77" s="18"/>
      <c r="I77" s="24">
        <f>SUM(I27:I75)</f>
        <v>2513.3700000000003</v>
      </c>
    </row>
    <row r="78" spans="6:9" x14ac:dyDescent="0.35">
      <c r="I78" s="3"/>
    </row>
  </sheetData>
  <mergeCells count="11">
    <mergeCell ref="L29:O29"/>
    <mergeCell ref="F18:H18"/>
    <mergeCell ref="F24:H24"/>
    <mergeCell ref="L4:O4"/>
    <mergeCell ref="L17:O17"/>
    <mergeCell ref="L24:O24"/>
    <mergeCell ref="F2:P2"/>
    <mergeCell ref="B2:C2"/>
    <mergeCell ref="B7:C7"/>
    <mergeCell ref="F4:H4"/>
    <mergeCell ref="F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2852-40A0-4E86-B0A0-AD0DDAEEF410}">
  <dimension ref="B1:R9"/>
  <sheetViews>
    <sheetView workbookViewId="0">
      <selection activeCell="E15" sqref="E15"/>
    </sheetView>
  </sheetViews>
  <sheetFormatPr defaultRowHeight="14.5" x14ac:dyDescent="0.35"/>
  <cols>
    <col min="2" max="2" width="17.81640625" customWidth="1"/>
    <col min="3" max="3" width="10.1796875" bestFit="1" customWidth="1"/>
    <col min="4" max="4" width="10.54296875" customWidth="1"/>
    <col min="5" max="5" width="10.08984375" customWidth="1"/>
  </cols>
  <sheetData>
    <row r="1" spans="2:18" ht="26" x14ac:dyDescent="0.6">
      <c r="B1" s="35" t="s">
        <v>109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3" spans="2:18" x14ac:dyDescent="0.35">
      <c r="B3" t="s">
        <v>101</v>
      </c>
      <c r="C3" t="s">
        <v>106</v>
      </c>
      <c r="D3" t="s">
        <v>107</v>
      </c>
      <c r="E3" t="s">
        <v>108</v>
      </c>
    </row>
    <row r="4" spans="2:18" x14ac:dyDescent="0.35">
      <c r="B4" t="s">
        <v>102</v>
      </c>
      <c r="C4" s="2">
        <v>2344.6799999999998</v>
      </c>
    </row>
    <row r="5" spans="2:18" x14ac:dyDescent="0.35">
      <c r="B5" t="s">
        <v>20</v>
      </c>
      <c r="C5" s="2">
        <v>97.5</v>
      </c>
    </row>
    <row r="6" spans="2:18" x14ac:dyDescent="0.35">
      <c r="B6" t="s">
        <v>103</v>
      </c>
      <c r="C6" s="2">
        <v>87</v>
      </c>
    </row>
    <row r="7" spans="2:18" x14ac:dyDescent="0.35">
      <c r="B7" t="s">
        <v>104</v>
      </c>
      <c r="C7" s="2">
        <v>80.52</v>
      </c>
    </row>
    <row r="8" spans="2:18" x14ac:dyDescent="0.35">
      <c r="B8" t="s">
        <v>105</v>
      </c>
      <c r="C8" s="2">
        <v>16.989999999999998</v>
      </c>
    </row>
    <row r="9" spans="2:18" x14ac:dyDescent="0.35">
      <c r="B9" s="4" t="s">
        <v>6</v>
      </c>
      <c r="C9" s="2">
        <f>SUM(C4:C8)</f>
        <v>2626.6899999999996</v>
      </c>
      <c r="D9" t="s">
        <v>6</v>
      </c>
      <c r="E9" s="2">
        <v>0</v>
      </c>
    </row>
  </sheetData>
  <mergeCells count="1">
    <mergeCell ref="B1:R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441C-7756-4BCA-B722-79A11C1C0AD8}">
  <dimension ref="B1:N5"/>
  <sheetViews>
    <sheetView workbookViewId="0">
      <selection activeCell="H3" sqref="H3"/>
    </sheetView>
  </sheetViews>
  <sheetFormatPr defaultRowHeight="14.5" x14ac:dyDescent="0.35"/>
  <cols>
    <col min="6" max="6" width="10.1796875" bestFit="1" customWidth="1"/>
  </cols>
  <sheetData>
    <row r="1" spans="2:14" ht="28.5" x14ac:dyDescent="0.65">
      <c r="B1" s="41" t="s">
        <v>112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4" spans="2:14" x14ac:dyDescent="0.35">
      <c r="B4" s="37" t="s">
        <v>110</v>
      </c>
      <c r="C4" s="37"/>
      <c r="D4" s="37"/>
      <c r="E4" s="37"/>
      <c r="F4" s="38">
        <f>Income!H38</f>
        <v>5332.75</v>
      </c>
    </row>
    <row r="5" spans="2:14" x14ac:dyDescent="0.35">
      <c r="B5" s="40" t="s">
        <v>111</v>
      </c>
      <c r="C5" s="40"/>
      <c r="D5" s="40"/>
      <c r="E5" s="40"/>
      <c r="F5" s="39">
        <f>Expenses!C16</f>
        <v>7927.78</v>
      </c>
    </row>
  </sheetData>
  <mergeCells count="3">
    <mergeCell ref="B4:E4"/>
    <mergeCell ref="B5:E5"/>
    <mergeCell ref="B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Exec Summary</vt:lpstr>
      <vt:lpstr>Income</vt:lpstr>
      <vt:lpstr>Expenses</vt:lpstr>
      <vt:lpstr>Assets &amp; Liabilities</vt:lpstr>
      <vt:lpstr>Net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Nweke</dc:creator>
  <cp:lastModifiedBy>Deon Nweke</cp:lastModifiedBy>
  <dcterms:created xsi:type="dcterms:W3CDTF">2026-01-13T02:55:02Z</dcterms:created>
  <dcterms:modified xsi:type="dcterms:W3CDTF">2026-01-13T07:41:08Z</dcterms:modified>
</cp:coreProperties>
</file>