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erquigley/Desktop/"/>
    </mc:Choice>
  </mc:AlternateContent>
  <xr:revisionPtr revIDLastSave="0" documentId="8_{88EBCC99-883C-574B-880D-28F52AA2BA0A}" xr6:coauthVersionLast="47" xr6:coauthVersionMax="47" xr10:uidLastSave="{00000000-0000-0000-0000-000000000000}"/>
  <bookViews>
    <workbookView xWindow="0" yWindow="860" windowWidth="20740" windowHeight="11040" xr2:uid="{1A0A25C0-A81C-498C-B6CC-9B7C84CC27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7" i="1" l="1"/>
  <c r="H30" i="1" s="1"/>
  <c r="G26" i="1"/>
  <c r="H47" i="1"/>
  <c r="H53" i="1" s="1"/>
  <c r="G46" i="1"/>
  <c r="G53" i="1" s="1"/>
  <c r="C30" i="1"/>
  <c r="Q8" i="1"/>
  <c r="Q7" i="1"/>
  <c r="Q4" i="1"/>
  <c r="Q3" i="1"/>
  <c r="F13" i="1"/>
  <c r="F12" i="1"/>
  <c r="F11" i="1"/>
  <c r="F41" i="1" s="1"/>
  <c r="A41" i="1"/>
  <c r="A40" i="1"/>
  <c r="F5" i="1"/>
  <c r="F10" i="1"/>
  <c r="F42" i="1" s="1"/>
  <c r="F9" i="1"/>
  <c r="B40" i="1" s="1"/>
  <c r="B53" i="1" s="1"/>
  <c r="L53" i="1"/>
  <c r="K53" i="1"/>
  <c r="J53" i="1"/>
  <c r="I53" i="1"/>
  <c r="D53" i="1"/>
  <c r="I30" i="1"/>
  <c r="J30" i="1"/>
  <c r="K30" i="1"/>
  <c r="L30" i="1"/>
  <c r="F4" i="1"/>
  <c r="F6" i="1"/>
  <c r="F7" i="1"/>
  <c r="F8" i="1"/>
  <c r="F3" i="1"/>
  <c r="N29" i="1" l="1"/>
  <c r="N30" i="1" s="1"/>
  <c r="N49" i="1"/>
  <c r="N53" i="1" s="1"/>
  <c r="M28" i="1"/>
  <c r="M30" i="1" s="1"/>
  <c r="M48" i="1"/>
  <c r="M53" i="1" s="1"/>
  <c r="F25" i="1"/>
  <c r="F45" i="1"/>
  <c r="E24" i="1"/>
  <c r="E30" i="1" s="1"/>
  <c r="E44" i="1"/>
  <c r="E53" i="1" s="1"/>
  <c r="G30" i="1"/>
  <c r="B17" i="1"/>
  <c r="F17" i="1"/>
  <c r="B18" i="1"/>
  <c r="F18" i="1"/>
  <c r="C35" i="1"/>
  <c r="C38" i="1"/>
  <c r="F34" i="1"/>
  <c r="C36" i="1"/>
  <c r="D30" i="1"/>
  <c r="F53" i="1" l="1"/>
  <c r="B30" i="1"/>
  <c r="F30" i="1"/>
  <c r="C53" i="1"/>
  <c r="O53" i="1" s="1"/>
  <c r="O3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tc={DB5E4BCA-E9C9-4B1D-94FA-B5E53DEDE979}</author>
    <author>tc={60E6EDE6-96F4-46E0-9360-8BD958403D83}</author>
  </authors>
  <commentList>
    <comment ref="C9" authorId="0" shapeId="0" xr:uid="{DB5E4BCA-E9C9-4B1D-94FA-B5E53DEDE979}">
      <text>
        <t>[Threaded comment]
Your version of Excel allows you to read this threaded comment; however, any edits to it will get removed if the file is opened in a newer version of Excel. Learn more: https://go.microsoft.com/fwlink/?linkid=870924
Comment:
    400kg per oval</t>
      </text>
    </comment>
    <comment ref="A12" authorId="1" shapeId="0" xr:uid="{60E6EDE6-96F4-46E0-9360-8BD958403D83}">
      <text>
        <t>[Threaded comment]
Your version of Excel allows you to read this threaded comment; however, any edits to it will get removed if the file is opened in a newer version of Excel. Learn more: https://go.microsoft.com/fwlink/?linkid=870924
Comment:
    Monument (Product Name) 300m;/ha</t>
      </text>
    </comment>
  </commentList>
</comments>
</file>

<file path=xl/sharedStrings.xml><?xml version="1.0" encoding="utf-8"?>
<sst xmlns="http://schemas.openxmlformats.org/spreadsheetml/2006/main" count="81" uniqueCount="37">
  <si>
    <t>Description</t>
  </si>
  <si>
    <t>Eastern Oval</t>
  </si>
  <si>
    <t>Area</t>
  </si>
  <si>
    <t xml:space="preserve">Rate Per </t>
  </si>
  <si>
    <t>No Off</t>
  </si>
  <si>
    <t>Total</t>
  </si>
  <si>
    <t>Spraying</t>
  </si>
  <si>
    <t>Ha</t>
  </si>
  <si>
    <t>Coring (Hollow)</t>
  </si>
  <si>
    <t xml:space="preserve">Topdressing </t>
  </si>
  <si>
    <t xml:space="preserve">Scarifying </t>
  </si>
  <si>
    <t xml:space="preserve">Sand </t>
  </si>
  <si>
    <t>Tonne</t>
  </si>
  <si>
    <t xml:space="preserve">Solid Tine Aeration </t>
  </si>
  <si>
    <t>Western Oval</t>
  </si>
  <si>
    <t>Latrobe City Prices September 2026</t>
  </si>
  <si>
    <t xml:space="preserve">Per </t>
  </si>
  <si>
    <t>Kg</t>
  </si>
  <si>
    <t>Soil Tests</t>
  </si>
  <si>
    <t>Gypsum (Prill)</t>
  </si>
  <si>
    <t>Broad Leaf</t>
  </si>
  <si>
    <t>Poa Check Material</t>
  </si>
  <si>
    <t>Poa Check Spraying</t>
  </si>
  <si>
    <t>Hendos Turf Solutions</t>
  </si>
  <si>
    <t>Spray  January</t>
  </si>
  <si>
    <t>T-Fair, Foundation Organics, Terraplex, Meridan.</t>
  </si>
  <si>
    <t>Spray  February</t>
  </si>
  <si>
    <t>T-Fair, MP Norish</t>
  </si>
  <si>
    <t>Spread March</t>
  </si>
  <si>
    <t>Spectrum</t>
  </si>
  <si>
    <t>Seed April</t>
  </si>
  <si>
    <t>Eco Sport Rye, Ventrac</t>
  </si>
  <si>
    <t>Spray September</t>
  </si>
  <si>
    <t>Spread October</t>
  </si>
  <si>
    <t>Materials</t>
  </si>
  <si>
    <t xml:space="preserve">Completed </t>
  </si>
  <si>
    <t>Beck, Stadium Herbicide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</si>
</sst>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/>
    <xf numFmtId="17" fontId="0" fillId="0" borderId="0" xfId="0" applyNumberFormat="1" applyAlignment="1">
      <alignment horizontal="center" vertical="center"/>
    </xf>
    <xf numFmtId="164" fontId="0" fillId="0" borderId="0" xfId="1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164" fontId="0" fillId="0" borderId="5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1" xfId="0" applyFont="1" applyBorder="1"/>
    <xf numFmtId="0" fontId="0" fillId="0" borderId="4" xfId="0" applyBorder="1" applyAlignment="1">
      <alignment horizontal="center" vertical="center"/>
    </xf>
    <xf numFmtId="164" fontId="0" fillId="0" borderId="0" xfId="1" applyFon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7" xfId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2" fillId="0" borderId="0" xfId="0" applyNumberFormat="1" applyFont="1"/>
    <xf numFmtId="164" fontId="0" fillId="0" borderId="9" xfId="0" applyNumberFormat="1" applyBorder="1"/>
    <xf numFmtId="164" fontId="2" fillId="3" borderId="0" xfId="0" applyNumberFormat="1" applyFont="1" applyFill="1"/>
    <xf numFmtId="0" fontId="0" fillId="0" borderId="0" xfId="0" applyAlignment="1">
      <alignment horizontal="center" vertical="center" textRotation="90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evin Burrows" id="{DBC6C88B-28EC-4BFF-96A6-46246A12C4BC}" userId="fd7e9c87b0bf0644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9" dT="2026-10-10T22:22:46.59" personId="{DBC6C88B-28EC-4BFF-96A6-46246A12C4BC}" id="{DB5E4BCA-E9C9-4B1D-94FA-B5E53DEDE979}">
    <text>400kg per oval</text>
  </threadedComment>
  <threadedComment ref="A12" dT="2026-10-10T22:23:56.32" personId="{DBC6C88B-28EC-4BFF-96A6-46246A12C4BC}" id="{60E6EDE6-96F4-46E0-9360-8BD958403D83}">
    <text>Monument (Product Name) 300m;/ha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29F92-7EDC-47C0-9E56-236EED344B61}">
  <dimension ref="A1:Q54"/>
  <sheetViews>
    <sheetView tabSelected="1" topLeftCell="A23" workbookViewId="0">
      <selection activeCell="L19" sqref="L19"/>
    </sheetView>
  </sheetViews>
  <sheetFormatPr baseColWidth="10" defaultColWidth="8.83203125" defaultRowHeight="15" x14ac:dyDescent="0.2"/>
  <cols>
    <col min="1" max="1" width="20.33203125" customWidth="1"/>
    <col min="3" max="3" width="10.83203125" customWidth="1"/>
    <col min="4" max="5" width="10.5" bestFit="1" customWidth="1"/>
    <col min="6" max="6" width="11.5" bestFit="1" customWidth="1"/>
    <col min="7" max="7" width="13.1640625" customWidth="1"/>
    <col min="8" max="8" width="11.5" bestFit="1" customWidth="1"/>
    <col min="9" max="9" width="7.33203125" bestFit="1" customWidth="1"/>
    <col min="11" max="11" width="6.1640625" bestFit="1" customWidth="1"/>
    <col min="12" max="12" width="16.33203125" customWidth="1"/>
    <col min="14" max="14" width="10.5" bestFit="1" customWidth="1"/>
    <col min="15" max="15" width="12.33203125" customWidth="1"/>
    <col min="17" max="17" width="11.5" bestFit="1" customWidth="1"/>
  </cols>
  <sheetData>
    <row r="1" spans="1:17" x14ac:dyDescent="0.2">
      <c r="A1" s="18" t="s">
        <v>15</v>
      </c>
      <c r="B1" s="9"/>
      <c r="C1" s="9"/>
      <c r="D1" s="9"/>
      <c r="E1" s="9"/>
      <c r="F1" s="10"/>
      <c r="G1" s="8"/>
      <c r="H1" s="9"/>
      <c r="I1" s="9"/>
      <c r="J1" s="9"/>
      <c r="K1" s="9"/>
      <c r="L1" s="34" t="s">
        <v>23</v>
      </c>
      <c r="M1" s="34"/>
      <c r="N1" s="9"/>
      <c r="O1" s="9"/>
      <c r="P1" s="9"/>
      <c r="Q1" s="10"/>
    </row>
    <row r="2" spans="1:17" x14ac:dyDescent="0.2">
      <c r="A2" s="19" t="s">
        <v>0</v>
      </c>
      <c r="B2" s="2" t="s">
        <v>2</v>
      </c>
      <c r="C2" s="2" t="s">
        <v>16</v>
      </c>
      <c r="D2" s="2" t="s">
        <v>3</v>
      </c>
      <c r="E2" s="2" t="s">
        <v>4</v>
      </c>
      <c r="F2" s="12" t="s">
        <v>5</v>
      </c>
      <c r="G2" s="32" t="s">
        <v>34</v>
      </c>
      <c r="H2" s="33"/>
      <c r="I2" s="33"/>
      <c r="J2" s="33"/>
      <c r="K2" s="33"/>
      <c r="L2" s="2" t="s">
        <v>0</v>
      </c>
      <c r="M2" s="2" t="s">
        <v>2</v>
      </c>
      <c r="N2" s="2" t="s">
        <v>16</v>
      </c>
      <c r="O2" s="2" t="s">
        <v>3</v>
      </c>
      <c r="P2" s="2" t="s">
        <v>4</v>
      </c>
      <c r="Q2" s="12" t="s">
        <v>5</v>
      </c>
    </row>
    <row r="3" spans="1:17" x14ac:dyDescent="0.2">
      <c r="A3" s="11" t="s">
        <v>6</v>
      </c>
      <c r="B3" s="2">
        <v>1.6</v>
      </c>
      <c r="C3" s="2" t="s">
        <v>7</v>
      </c>
      <c r="D3" s="20">
        <v>185</v>
      </c>
      <c r="E3" s="2">
        <v>1</v>
      </c>
      <c r="F3" s="21">
        <f t="shared" ref="F3:F13" si="0">B3*D3*E3</f>
        <v>296</v>
      </c>
      <c r="G3" s="35" t="s">
        <v>25</v>
      </c>
      <c r="H3" s="36"/>
      <c r="I3" s="36"/>
      <c r="J3" s="36"/>
      <c r="K3" s="36"/>
      <c r="L3" t="s">
        <v>24</v>
      </c>
      <c r="M3">
        <v>1.6</v>
      </c>
      <c r="N3" t="s">
        <v>7</v>
      </c>
      <c r="O3">
        <v>2</v>
      </c>
      <c r="Q3" s="13">
        <f>960+640+880+800</f>
        <v>3280</v>
      </c>
    </row>
    <row r="4" spans="1:17" x14ac:dyDescent="0.2">
      <c r="A4" s="11" t="s">
        <v>8</v>
      </c>
      <c r="B4" s="2">
        <v>1.6</v>
      </c>
      <c r="C4" s="2" t="s">
        <v>7</v>
      </c>
      <c r="D4" s="20">
        <v>1300</v>
      </c>
      <c r="E4" s="2">
        <v>1</v>
      </c>
      <c r="F4" s="21">
        <f t="shared" si="0"/>
        <v>2080</v>
      </c>
      <c r="G4" s="32" t="s">
        <v>27</v>
      </c>
      <c r="H4" s="33"/>
      <c r="I4" s="33"/>
      <c r="J4" s="33"/>
      <c r="K4" s="33"/>
      <c r="L4" t="s">
        <v>26</v>
      </c>
      <c r="Q4" s="13">
        <f>800+640</f>
        <v>1440</v>
      </c>
    </row>
    <row r="5" spans="1:17" x14ac:dyDescent="0.2">
      <c r="A5" s="11" t="s">
        <v>9</v>
      </c>
      <c r="B5" s="22">
        <v>1.6</v>
      </c>
      <c r="C5" s="2" t="s">
        <v>7</v>
      </c>
      <c r="D5" s="20">
        <v>1500</v>
      </c>
      <c r="E5" s="2">
        <v>1</v>
      </c>
      <c r="F5" s="21">
        <f t="shared" si="0"/>
        <v>2400</v>
      </c>
      <c r="G5" s="32" t="s">
        <v>29</v>
      </c>
      <c r="H5" s="33"/>
      <c r="I5" s="33"/>
      <c r="J5" s="33"/>
      <c r="K5" s="33"/>
      <c r="L5" t="s">
        <v>28</v>
      </c>
      <c r="Q5" s="13">
        <v>1920</v>
      </c>
    </row>
    <row r="6" spans="1:17" x14ac:dyDescent="0.2">
      <c r="A6" s="11" t="s">
        <v>10</v>
      </c>
      <c r="B6" s="2">
        <v>1.3</v>
      </c>
      <c r="C6" s="2" t="s">
        <v>7</v>
      </c>
      <c r="D6" s="20">
        <v>1700</v>
      </c>
      <c r="E6" s="2">
        <v>1</v>
      </c>
      <c r="F6" s="21">
        <f t="shared" si="0"/>
        <v>2210</v>
      </c>
      <c r="G6" s="32" t="s">
        <v>31</v>
      </c>
      <c r="H6" s="33"/>
      <c r="I6" s="33"/>
      <c r="J6" s="33"/>
      <c r="K6" s="33"/>
      <c r="L6" t="s">
        <v>30</v>
      </c>
      <c r="Q6" s="13">
        <v>4320</v>
      </c>
    </row>
    <row r="7" spans="1:17" x14ac:dyDescent="0.2">
      <c r="A7" s="11" t="s">
        <v>11</v>
      </c>
      <c r="B7" s="22">
        <v>80</v>
      </c>
      <c r="C7" s="2" t="s">
        <v>12</v>
      </c>
      <c r="D7" s="20">
        <v>32.5</v>
      </c>
      <c r="E7" s="2">
        <v>1</v>
      </c>
      <c r="F7" s="21">
        <f t="shared" si="0"/>
        <v>2600</v>
      </c>
      <c r="G7" s="32" t="s">
        <v>36</v>
      </c>
      <c r="H7" s="33"/>
      <c r="I7" s="33"/>
      <c r="J7" s="33"/>
      <c r="K7" s="33"/>
      <c r="L7" t="s">
        <v>32</v>
      </c>
      <c r="Q7" s="13">
        <f>640+280</f>
        <v>920</v>
      </c>
    </row>
    <row r="8" spans="1:17" x14ac:dyDescent="0.2">
      <c r="A8" s="11" t="s">
        <v>13</v>
      </c>
      <c r="B8" s="2">
        <v>1.6</v>
      </c>
      <c r="C8" s="2" t="s">
        <v>7</v>
      </c>
      <c r="D8" s="20">
        <v>900</v>
      </c>
      <c r="E8" s="2">
        <v>1</v>
      </c>
      <c r="F8" s="21">
        <f t="shared" si="0"/>
        <v>1440</v>
      </c>
      <c r="G8" s="32" t="s">
        <v>29</v>
      </c>
      <c r="H8" s="33"/>
      <c r="I8" s="33"/>
      <c r="J8" s="33"/>
      <c r="K8" s="33"/>
      <c r="L8" t="s">
        <v>33</v>
      </c>
      <c r="Q8" s="13">
        <f>1920</f>
        <v>1920</v>
      </c>
    </row>
    <row r="9" spans="1:17" x14ac:dyDescent="0.2">
      <c r="A9" s="11" t="s">
        <v>19</v>
      </c>
      <c r="B9" s="2">
        <v>400</v>
      </c>
      <c r="C9" s="20" t="s">
        <v>17</v>
      </c>
      <c r="D9" s="4">
        <v>1.3</v>
      </c>
      <c r="E9" s="2">
        <v>1</v>
      </c>
      <c r="F9" s="21">
        <f t="shared" si="0"/>
        <v>520</v>
      </c>
      <c r="G9" s="11"/>
      <c r="Q9" s="14"/>
    </row>
    <row r="10" spans="1:17" x14ac:dyDescent="0.2">
      <c r="A10" s="11" t="s">
        <v>18</v>
      </c>
      <c r="B10" s="2">
        <v>1</v>
      </c>
      <c r="C10" s="23">
        <v>1</v>
      </c>
      <c r="D10" s="20">
        <v>200</v>
      </c>
      <c r="E10" s="2">
        <v>1</v>
      </c>
      <c r="F10" s="21">
        <f t="shared" si="0"/>
        <v>200</v>
      </c>
      <c r="G10" s="11"/>
      <c r="Q10" s="14"/>
    </row>
    <row r="11" spans="1:17" x14ac:dyDescent="0.2">
      <c r="A11" s="11" t="s">
        <v>20</v>
      </c>
      <c r="B11" s="2">
        <v>1.6</v>
      </c>
      <c r="C11" s="20" t="s">
        <v>7</v>
      </c>
      <c r="D11" s="4">
        <v>20</v>
      </c>
      <c r="E11" s="2">
        <v>1</v>
      </c>
      <c r="F11" s="21">
        <f t="shared" si="0"/>
        <v>32</v>
      </c>
      <c r="G11" s="11"/>
      <c r="Q11" s="14"/>
    </row>
    <row r="12" spans="1:17" x14ac:dyDescent="0.2">
      <c r="A12" s="11" t="s">
        <v>21</v>
      </c>
      <c r="B12" s="2">
        <v>1.6</v>
      </c>
      <c r="C12" s="20" t="s">
        <v>7</v>
      </c>
      <c r="D12" s="4">
        <v>400</v>
      </c>
      <c r="E12" s="2">
        <v>1</v>
      </c>
      <c r="F12" s="21">
        <f t="shared" si="0"/>
        <v>640</v>
      </c>
      <c r="G12" s="11"/>
      <c r="Q12" s="14"/>
    </row>
    <row r="13" spans="1:17" ht="16" thickBot="1" x14ac:dyDescent="0.25">
      <c r="A13" s="15" t="s">
        <v>22</v>
      </c>
      <c r="B13" s="24">
        <v>1.6</v>
      </c>
      <c r="C13" s="25" t="s">
        <v>7</v>
      </c>
      <c r="D13" s="26">
        <v>185</v>
      </c>
      <c r="E13" s="24">
        <v>1</v>
      </c>
      <c r="F13" s="27">
        <f t="shared" si="0"/>
        <v>296</v>
      </c>
      <c r="G13" s="15"/>
      <c r="H13" s="16"/>
      <c r="I13" s="16"/>
      <c r="J13" s="16"/>
      <c r="K13" s="16"/>
      <c r="L13" s="16"/>
      <c r="M13" s="16"/>
      <c r="N13" s="16"/>
      <c r="O13" s="16"/>
      <c r="P13" s="16"/>
      <c r="Q13" s="17"/>
    </row>
    <row r="14" spans="1:17" x14ac:dyDescent="0.2">
      <c r="B14" s="2"/>
      <c r="C14" s="3"/>
      <c r="D14" s="4"/>
      <c r="E14" s="4"/>
    </row>
    <row r="15" spans="1:17" x14ac:dyDescent="0.2">
      <c r="A15" t="s">
        <v>0</v>
      </c>
    </row>
    <row r="16" spans="1:17" x14ac:dyDescent="0.2">
      <c r="A16" s="5" t="s">
        <v>1</v>
      </c>
      <c r="B16" s="6">
        <v>46296</v>
      </c>
      <c r="C16" s="6">
        <v>46327</v>
      </c>
      <c r="D16" s="6">
        <v>46357</v>
      </c>
      <c r="E16" s="6">
        <v>46388</v>
      </c>
      <c r="F16" s="6">
        <v>46419</v>
      </c>
      <c r="G16" s="6">
        <v>46447</v>
      </c>
      <c r="H16" s="6">
        <v>46478</v>
      </c>
      <c r="I16" s="6">
        <v>46508</v>
      </c>
      <c r="J16" s="6">
        <v>46539</v>
      </c>
      <c r="K16" s="6">
        <v>46569</v>
      </c>
      <c r="L16" s="6">
        <v>46600</v>
      </c>
      <c r="M16" s="6">
        <v>46631</v>
      </c>
      <c r="N16" s="6">
        <v>46661</v>
      </c>
    </row>
    <row r="17" spans="1:15" x14ac:dyDescent="0.2">
      <c r="A17" t="s">
        <v>21</v>
      </c>
      <c r="B17" s="1">
        <f>F12</f>
        <v>640</v>
      </c>
      <c r="F17" s="1">
        <f>F12</f>
        <v>640</v>
      </c>
    </row>
    <row r="18" spans="1:15" x14ac:dyDescent="0.2">
      <c r="A18" t="s">
        <v>22</v>
      </c>
      <c r="B18" s="1">
        <f>F13</f>
        <v>296</v>
      </c>
      <c r="C18" s="1"/>
      <c r="F18" s="1">
        <f>F13</f>
        <v>296</v>
      </c>
    </row>
    <row r="19" spans="1:15" x14ac:dyDescent="0.2">
      <c r="A19" t="s">
        <v>9</v>
      </c>
      <c r="B19" s="31" t="s">
        <v>35</v>
      </c>
      <c r="D19" s="1"/>
    </row>
    <row r="20" spans="1:15" x14ac:dyDescent="0.2">
      <c r="A20" t="s">
        <v>10</v>
      </c>
      <c r="B20" s="31"/>
      <c r="E20" s="1"/>
    </row>
    <row r="21" spans="1:15" x14ac:dyDescent="0.2">
      <c r="A21" t="s">
        <v>11</v>
      </c>
      <c r="B21" s="31"/>
      <c r="F21" s="1"/>
    </row>
    <row r="22" spans="1:15" x14ac:dyDescent="0.2">
      <c r="A22" t="s">
        <v>13</v>
      </c>
      <c r="B22" s="31"/>
      <c r="G22" s="1"/>
    </row>
    <row r="23" spans="1:15" x14ac:dyDescent="0.2">
      <c r="A23" s="5" t="s">
        <v>23</v>
      </c>
      <c r="B23" s="31"/>
    </row>
    <row r="24" spans="1:15" x14ac:dyDescent="0.2">
      <c r="A24" t="s">
        <v>24</v>
      </c>
      <c r="B24" s="31"/>
      <c r="E24" s="1">
        <f>Q3</f>
        <v>3280</v>
      </c>
    </row>
    <row r="25" spans="1:15" x14ac:dyDescent="0.2">
      <c r="A25" t="s">
        <v>26</v>
      </c>
      <c r="B25" s="31"/>
      <c r="F25" s="1">
        <f>Q4</f>
        <v>1440</v>
      </c>
    </row>
    <row r="26" spans="1:15" x14ac:dyDescent="0.2">
      <c r="A26" t="s">
        <v>28</v>
      </c>
      <c r="B26" s="31"/>
      <c r="G26" s="1">
        <f>Q5</f>
        <v>1920</v>
      </c>
    </row>
    <row r="27" spans="1:15" x14ac:dyDescent="0.2">
      <c r="A27" t="s">
        <v>30</v>
      </c>
      <c r="B27" s="31"/>
      <c r="H27" s="1">
        <f>Q6</f>
        <v>4320</v>
      </c>
    </row>
    <row r="28" spans="1:15" x14ac:dyDescent="0.2">
      <c r="A28" t="s">
        <v>32</v>
      </c>
      <c r="B28" s="31"/>
      <c r="M28" s="1">
        <f>Q7</f>
        <v>920</v>
      </c>
    </row>
    <row r="29" spans="1:15" x14ac:dyDescent="0.2">
      <c r="A29" t="s">
        <v>33</v>
      </c>
      <c r="B29" s="31"/>
      <c r="N29" s="1">
        <f>Q8</f>
        <v>1920</v>
      </c>
    </row>
    <row r="30" spans="1:15" ht="16" thickBot="1" x14ac:dyDescent="0.25">
      <c r="B30" s="30">
        <f t="shared" ref="B30:N30" si="1">SUM(B17:B29)</f>
        <v>936</v>
      </c>
      <c r="C30" s="28">
        <f t="shared" si="1"/>
        <v>0</v>
      </c>
      <c r="D30" s="28">
        <f t="shared" si="1"/>
        <v>0</v>
      </c>
      <c r="E30" s="28">
        <f t="shared" si="1"/>
        <v>3280</v>
      </c>
      <c r="F30" s="28">
        <f t="shared" si="1"/>
        <v>2376</v>
      </c>
      <c r="G30" s="28">
        <f t="shared" si="1"/>
        <v>1920</v>
      </c>
      <c r="H30" s="28">
        <f t="shared" si="1"/>
        <v>4320</v>
      </c>
      <c r="I30" s="28">
        <f t="shared" si="1"/>
        <v>0</v>
      </c>
      <c r="J30" s="28">
        <f t="shared" si="1"/>
        <v>0</v>
      </c>
      <c r="K30" s="28">
        <f t="shared" si="1"/>
        <v>0</v>
      </c>
      <c r="L30" s="28">
        <f t="shared" si="1"/>
        <v>0</v>
      </c>
      <c r="M30" s="28">
        <f t="shared" si="1"/>
        <v>920</v>
      </c>
      <c r="N30" s="28">
        <f t="shared" si="1"/>
        <v>1920</v>
      </c>
      <c r="O30" s="29">
        <f>SUM(B30:N30)</f>
        <v>15672</v>
      </c>
    </row>
    <row r="31" spans="1:15" ht="16" thickTop="1" x14ac:dyDescent="0.2"/>
    <row r="32" spans="1:15" x14ac:dyDescent="0.2">
      <c r="A32" t="s">
        <v>0</v>
      </c>
    </row>
    <row r="33" spans="1:14" x14ac:dyDescent="0.2">
      <c r="A33" s="5" t="s">
        <v>14</v>
      </c>
      <c r="B33" s="6">
        <v>46296</v>
      </c>
      <c r="C33" s="6">
        <v>46327</v>
      </c>
      <c r="D33" s="6">
        <v>46357</v>
      </c>
      <c r="E33" s="6">
        <v>46388</v>
      </c>
      <c r="F33" s="6">
        <v>46419</v>
      </c>
      <c r="G33" s="6">
        <v>46447</v>
      </c>
      <c r="H33" s="6">
        <v>46478</v>
      </c>
      <c r="I33" s="6">
        <v>46508</v>
      </c>
      <c r="J33" s="6">
        <v>46539</v>
      </c>
      <c r="K33" s="6">
        <v>46569</v>
      </c>
      <c r="L33" s="6">
        <v>46600</v>
      </c>
      <c r="M33" s="6">
        <v>46631</v>
      </c>
      <c r="N33" s="6">
        <v>46661</v>
      </c>
    </row>
    <row r="34" spans="1:14" x14ac:dyDescent="0.2">
      <c r="A34" t="s">
        <v>6</v>
      </c>
      <c r="B34" s="1"/>
      <c r="F34" s="1">
        <f>F3</f>
        <v>296</v>
      </c>
    </row>
    <row r="35" spans="1:14" x14ac:dyDescent="0.2">
      <c r="A35" t="s">
        <v>8</v>
      </c>
      <c r="C35" s="1">
        <f>F4</f>
        <v>2080</v>
      </c>
    </row>
    <row r="36" spans="1:14" x14ac:dyDescent="0.2">
      <c r="A36" t="s">
        <v>9</v>
      </c>
      <c r="C36" s="1">
        <f>F5</f>
        <v>2400</v>
      </c>
      <c r="D36" s="1"/>
    </row>
    <row r="37" spans="1:14" x14ac:dyDescent="0.2">
      <c r="A37" t="s">
        <v>10</v>
      </c>
      <c r="E37" s="1"/>
    </row>
    <row r="38" spans="1:14" x14ac:dyDescent="0.2">
      <c r="A38" t="s">
        <v>11</v>
      </c>
      <c r="C38" s="1">
        <f>F7</f>
        <v>2600</v>
      </c>
      <c r="F38" s="1"/>
    </row>
    <row r="39" spans="1:14" x14ac:dyDescent="0.2">
      <c r="A39" t="s">
        <v>13</v>
      </c>
      <c r="G39" s="1"/>
    </row>
    <row r="40" spans="1:14" x14ac:dyDescent="0.2">
      <c r="A40" t="str">
        <f>A9</f>
        <v>Gypsum (Prill)</v>
      </c>
      <c r="B40" s="1">
        <f>F9</f>
        <v>520</v>
      </c>
      <c r="C40" s="7"/>
    </row>
    <row r="41" spans="1:14" x14ac:dyDescent="0.2">
      <c r="A41" t="str">
        <f>A10</f>
        <v>Soil Tests</v>
      </c>
      <c r="F41" s="1">
        <f>F11</f>
        <v>32</v>
      </c>
    </row>
    <row r="42" spans="1:14" x14ac:dyDescent="0.2">
      <c r="A42" t="s">
        <v>20</v>
      </c>
      <c r="F42" s="1">
        <f>F10</f>
        <v>200</v>
      </c>
    </row>
    <row r="43" spans="1:14" x14ac:dyDescent="0.2">
      <c r="A43" s="5" t="s">
        <v>23</v>
      </c>
      <c r="F43" s="1"/>
    </row>
    <row r="44" spans="1:14" x14ac:dyDescent="0.2">
      <c r="A44" t="s">
        <v>24</v>
      </c>
      <c r="E44" s="1">
        <f>Q3</f>
        <v>3280</v>
      </c>
      <c r="F44" s="1"/>
    </row>
    <row r="45" spans="1:14" x14ac:dyDescent="0.2">
      <c r="A45" t="s">
        <v>26</v>
      </c>
      <c r="F45" s="1">
        <f>Q4</f>
        <v>1440</v>
      </c>
    </row>
    <row r="46" spans="1:14" x14ac:dyDescent="0.2">
      <c r="A46" t="s">
        <v>28</v>
      </c>
      <c r="F46" s="1"/>
      <c r="G46" s="1">
        <f>Q5</f>
        <v>1920</v>
      </c>
    </row>
    <row r="47" spans="1:14" x14ac:dyDescent="0.2">
      <c r="A47" t="s">
        <v>30</v>
      </c>
      <c r="F47" s="1"/>
      <c r="H47" s="1">
        <f>Q6</f>
        <v>4320</v>
      </c>
    </row>
    <row r="48" spans="1:14" x14ac:dyDescent="0.2">
      <c r="A48" t="s">
        <v>32</v>
      </c>
      <c r="F48" s="1"/>
      <c r="M48" s="1">
        <f>Q7</f>
        <v>920</v>
      </c>
    </row>
    <row r="49" spans="1:15" x14ac:dyDescent="0.2">
      <c r="A49" t="s">
        <v>33</v>
      </c>
      <c r="N49" s="1">
        <f>Q8</f>
        <v>1920</v>
      </c>
    </row>
    <row r="53" spans="1:15" ht="16" thickBot="1" x14ac:dyDescent="0.25">
      <c r="B53" s="28">
        <f>SUM(B34:B52)</f>
        <v>520</v>
      </c>
      <c r="C53" s="28">
        <f t="shared" ref="C53" si="2">SUM(C34:C52)</f>
        <v>7080</v>
      </c>
      <c r="D53" s="28">
        <f t="shared" ref="D53" si="3">SUM(D34:D52)</f>
        <v>0</v>
      </c>
      <c r="E53" s="28">
        <f t="shared" ref="E53" si="4">SUM(E34:E52)</f>
        <v>3280</v>
      </c>
      <c r="F53" s="28">
        <f t="shared" ref="F53" si="5">SUM(F34:F52)</f>
        <v>1968</v>
      </c>
      <c r="G53" s="28">
        <f t="shared" ref="G53" si="6">SUM(G34:G52)</f>
        <v>1920</v>
      </c>
      <c r="H53" s="28">
        <f t="shared" ref="H53" si="7">SUM(H34:H52)</f>
        <v>4320</v>
      </c>
      <c r="I53" s="28">
        <f t="shared" ref="I53" si="8">SUM(I34:I52)</f>
        <v>0</v>
      </c>
      <c r="J53" s="28">
        <f t="shared" ref="J53" si="9">SUM(J34:J52)</f>
        <v>0</v>
      </c>
      <c r="K53" s="28">
        <f t="shared" ref="K53" si="10">SUM(K34:K52)</f>
        <v>0</v>
      </c>
      <c r="L53" s="28">
        <f t="shared" ref="L53" si="11">SUM(L34:L52)</f>
        <v>0</v>
      </c>
      <c r="M53" s="28">
        <f t="shared" ref="M53" si="12">SUM(M34:M52)</f>
        <v>920</v>
      </c>
      <c r="N53" s="28">
        <f t="shared" ref="N53" si="13">SUM(N34:N52)</f>
        <v>1920</v>
      </c>
      <c r="O53" s="29">
        <f>SUM(B53:N53)</f>
        <v>21928</v>
      </c>
    </row>
    <row r="54" spans="1:15" ht="16" thickTop="1" x14ac:dyDescent="0.2"/>
  </sheetData>
  <mergeCells count="9">
    <mergeCell ref="B19:B29"/>
    <mergeCell ref="G8:K8"/>
    <mergeCell ref="L1:M1"/>
    <mergeCell ref="G3:K3"/>
    <mergeCell ref="G4:K4"/>
    <mergeCell ref="G5:K5"/>
    <mergeCell ref="G6:K6"/>
    <mergeCell ref="G7:K7"/>
    <mergeCell ref="G2:K2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Burrows</dc:creator>
  <cp:lastModifiedBy>Peter Quigley</cp:lastModifiedBy>
  <cp:lastPrinted>2026-10-10T22:38:10Z</cp:lastPrinted>
  <dcterms:created xsi:type="dcterms:W3CDTF">2026-10-01T07:18:49Z</dcterms:created>
  <dcterms:modified xsi:type="dcterms:W3CDTF">2026-10-14T12:56:14Z</dcterms:modified>
</cp:coreProperties>
</file>